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Sheet1!$C$2:$C$22</definedName>
  </definedNames>
  <calcPr calcId="152511"/>
</workbook>
</file>

<file path=xl/calcChain.xml><?xml version="1.0" encoding="utf-8"?>
<calcChain xmlns="http://schemas.openxmlformats.org/spreadsheetml/2006/main">
  <c r="S1" i="4" l="1"/>
  <c r="N1" i="4"/>
  <c r="I1" i="4"/>
  <c r="D1" i="4"/>
  <c r="Z1" i="3"/>
  <c r="U1" i="3"/>
  <c r="P1" i="3"/>
  <c r="J1" i="3"/>
  <c r="D1" i="3"/>
  <c r="U101" i="2" l="1"/>
  <c r="U99" i="2"/>
  <c r="T88" i="2"/>
  <c r="T89" i="2"/>
  <c r="T90" i="2"/>
  <c r="T91" i="2"/>
  <c r="T92" i="2"/>
  <c r="T93" i="2"/>
  <c r="T94" i="2"/>
  <c r="T95" i="2"/>
  <c r="T103" i="2"/>
  <c r="T85" i="2"/>
  <c r="T84" i="2"/>
  <c r="T96" i="2"/>
  <c r="T86" i="2"/>
  <c r="T97" i="2"/>
  <c r="T98" i="2"/>
  <c r="T99" i="2"/>
  <c r="T100" i="2"/>
  <c r="T101" i="2"/>
  <c r="T102" i="2"/>
  <c r="T87" i="2"/>
  <c r="AF99" i="2"/>
  <c r="AE101" i="2"/>
  <c r="AE85" i="2"/>
  <c r="AE86" i="2"/>
  <c r="AE87" i="2"/>
  <c r="AE98" i="2"/>
  <c r="AE88" i="2"/>
  <c r="AE89" i="2"/>
  <c r="AE90" i="2"/>
  <c r="AE91" i="2"/>
  <c r="AE102" i="2"/>
  <c r="AE92" i="2"/>
  <c r="AE93" i="2"/>
  <c r="AE94" i="2"/>
  <c r="AE99" i="2"/>
  <c r="AE103" i="2"/>
  <c r="AE95" i="2"/>
  <c r="AE96" i="2"/>
  <c r="AE97" i="2"/>
  <c r="AE100" i="2"/>
  <c r="AE84" i="2"/>
  <c r="AF101" i="2"/>
  <c r="U94" i="2" l="1"/>
  <c r="AF94" i="2"/>
  <c r="T61" i="2"/>
  <c r="AF143" i="2"/>
  <c r="AF141" i="2"/>
  <c r="AE130" i="2"/>
  <c r="AE131" i="2"/>
  <c r="AE128" i="2"/>
  <c r="AE127" i="2"/>
  <c r="AE132" i="2"/>
  <c r="AE144" i="2"/>
  <c r="AE133" i="2"/>
  <c r="AE134" i="2"/>
  <c r="AE142" i="2"/>
  <c r="AE126" i="2"/>
  <c r="AE135" i="2"/>
  <c r="AE143" i="2"/>
  <c r="AE136" i="2"/>
  <c r="AE137" i="2"/>
  <c r="AE138" i="2"/>
  <c r="AE145" i="2"/>
  <c r="AE139" i="2"/>
  <c r="AE140" i="2"/>
  <c r="AE141" i="2"/>
  <c r="AE129" i="2"/>
  <c r="U79" i="2"/>
  <c r="U77" i="2"/>
  <c r="T64" i="2"/>
  <c r="T70" i="2"/>
  <c r="T67" i="2"/>
  <c r="T79" i="2"/>
  <c r="T78" i="2"/>
  <c r="T71" i="2"/>
  <c r="T80" i="2"/>
  <c r="T72" i="2"/>
  <c r="T73" i="2"/>
  <c r="T81" i="2"/>
  <c r="T62" i="2"/>
  <c r="T74" i="2"/>
  <c r="T65" i="2"/>
  <c r="T63" i="2"/>
  <c r="T75" i="2"/>
  <c r="T76" i="2"/>
  <c r="T66" i="2"/>
  <c r="T68" i="2"/>
  <c r="T77" i="2"/>
  <c r="T69" i="2"/>
  <c r="AF122" i="2"/>
  <c r="AF120" i="2"/>
  <c r="AE109" i="2"/>
  <c r="AE110" i="2"/>
  <c r="AE111" i="2"/>
  <c r="AE121" i="2"/>
  <c r="AE112" i="2"/>
  <c r="AE113" i="2"/>
  <c r="AE114" i="2"/>
  <c r="AE105" i="2"/>
  <c r="AE115" i="2"/>
  <c r="AE116" i="2"/>
  <c r="AE117" i="2"/>
  <c r="AE118" i="2"/>
  <c r="AE106" i="2"/>
  <c r="AE122" i="2"/>
  <c r="AE119" i="2"/>
  <c r="AE123" i="2"/>
  <c r="AE124" i="2"/>
  <c r="AE120" i="2"/>
  <c r="AE107" i="2"/>
  <c r="AE108" i="2"/>
  <c r="AF115" i="2" l="1"/>
  <c r="AF136" i="2"/>
  <c r="U72" i="2"/>
  <c r="AF79" i="2"/>
  <c r="AF77" i="2"/>
  <c r="AE78" i="2"/>
  <c r="AE81" i="2"/>
  <c r="AE77" i="2"/>
  <c r="AE76" i="2"/>
  <c r="AE75" i="2"/>
  <c r="AE62" i="2"/>
  <c r="AE74" i="2"/>
  <c r="AE73" i="2"/>
  <c r="AE72" i="2"/>
  <c r="AE71" i="2"/>
  <c r="AE70" i="2"/>
  <c r="AE79" i="2"/>
  <c r="AE69" i="2"/>
  <c r="AE68" i="2"/>
  <c r="AE63" i="2"/>
  <c r="AE67" i="2"/>
  <c r="AE66" i="2"/>
  <c r="AE65" i="2"/>
  <c r="AE80" i="2"/>
  <c r="AE64" i="2"/>
  <c r="AF72" i="2" s="1"/>
  <c r="T18" i="2" l="1"/>
  <c r="U36" i="2"/>
  <c r="U34" i="2"/>
  <c r="U29" i="2" s="1"/>
  <c r="I18" i="2"/>
  <c r="AE40" i="2"/>
  <c r="AF58" i="2"/>
  <c r="AF56" i="2"/>
  <c r="AF51" i="2" s="1"/>
  <c r="T90" i="1" l="1"/>
  <c r="T68" i="1"/>
  <c r="T46" i="1"/>
  <c r="T24" i="1"/>
  <c r="T2" i="1"/>
  <c r="I67" i="1"/>
  <c r="I46" i="1"/>
  <c r="I24" i="1"/>
  <c r="I2" i="1"/>
  <c r="T40" i="2"/>
  <c r="I104" i="2"/>
  <c r="I83" i="2"/>
  <c r="I61" i="2"/>
  <c r="I40" i="2"/>
  <c r="U122" i="2"/>
  <c r="U120" i="2"/>
  <c r="U115" i="2" s="1"/>
  <c r="U58" i="2"/>
  <c r="U56" i="2"/>
  <c r="U51" i="2" s="1"/>
  <c r="J122" i="2"/>
  <c r="J120" i="2"/>
  <c r="J115" i="2" s="1"/>
  <c r="J101" i="2"/>
  <c r="J99" i="2"/>
  <c r="J94" i="2" s="1"/>
  <c r="J77" i="2"/>
  <c r="J79" i="2"/>
  <c r="J72" i="2"/>
  <c r="J34" i="2"/>
  <c r="J29" i="2" s="1"/>
  <c r="J36" i="2"/>
  <c r="J58" i="2" l="1"/>
  <c r="J56" i="2"/>
  <c r="J51" i="2" s="1"/>
  <c r="J77" i="1"/>
  <c r="J75" i="1"/>
  <c r="J71" i="1" s="1"/>
  <c r="U106" i="1" l="1"/>
  <c r="U108" i="1"/>
  <c r="U101" i="1"/>
  <c r="U86" i="1"/>
  <c r="U84" i="1"/>
  <c r="U79" i="1"/>
  <c r="AQ41" i="1"/>
  <c r="AQ39" i="1"/>
  <c r="AQ34" i="1"/>
  <c r="AQ10" i="1" l="1"/>
  <c r="AQ4" i="1" s="1"/>
  <c r="AQ12" i="1"/>
  <c r="AQ6" i="1"/>
  <c r="AF100" i="1"/>
  <c r="AF98" i="1"/>
  <c r="AF92" i="1" s="1"/>
  <c r="AF94" i="1"/>
  <c r="AF4" i="1"/>
  <c r="AF6" i="1"/>
  <c r="AF26" i="1"/>
  <c r="AF28" i="1"/>
  <c r="AF56" i="1"/>
  <c r="AF50" i="1" s="1"/>
  <c r="AF54" i="1"/>
  <c r="AF48" i="1" s="1"/>
  <c r="AF78" i="1"/>
  <c r="AF72" i="1" s="1"/>
  <c r="AF76" i="1"/>
  <c r="AF70" i="1" s="1"/>
  <c r="AF12" i="1"/>
  <c r="AF10" i="1"/>
  <c r="AF32" i="1"/>
  <c r="AF34" i="1"/>
  <c r="U64" i="1"/>
  <c r="U62" i="1"/>
  <c r="U57" i="1"/>
  <c r="U9" i="1"/>
  <c r="U16" i="1"/>
  <c r="U14" i="1"/>
  <c r="U42" i="1"/>
  <c r="U40" i="1"/>
  <c r="U35" i="1" s="1"/>
  <c r="J56" i="1" l="1"/>
  <c r="J54" i="1"/>
  <c r="J50" i="1" s="1"/>
  <c r="J33" i="1"/>
  <c r="J27" i="1" s="1"/>
  <c r="J35" i="1"/>
  <c r="J22" i="1"/>
  <c r="J18" i="1"/>
  <c r="J9" i="1" s="1"/>
</calcChain>
</file>

<file path=xl/sharedStrings.xml><?xml version="1.0" encoding="utf-8"?>
<sst xmlns="http://schemas.openxmlformats.org/spreadsheetml/2006/main" count="294" uniqueCount="33">
  <si>
    <t>合格率</t>
    <phoneticPr fontId="5" type="noConversion"/>
  </si>
  <si>
    <t>优秀率</t>
    <phoneticPr fontId="5" type="noConversion"/>
  </si>
  <si>
    <t>HSA</t>
    <phoneticPr fontId="5" type="noConversion"/>
  </si>
  <si>
    <t>100次循环</t>
    <phoneticPr fontId="5" type="noConversion"/>
  </si>
  <si>
    <t>网损</t>
    <phoneticPr fontId="5" type="noConversion"/>
  </si>
  <si>
    <t>开关方案</t>
    <phoneticPr fontId="5" type="noConversion"/>
  </si>
  <si>
    <t>耗时</t>
    <phoneticPr fontId="5" type="noConversion"/>
  </si>
  <si>
    <t>结果</t>
    <phoneticPr fontId="5" type="noConversion"/>
  </si>
  <si>
    <t>条件</t>
    <phoneticPr fontId="5" type="noConversion"/>
  </si>
  <si>
    <t>序号</t>
    <phoneticPr fontId="5" type="noConversion"/>
  </si>
  <si>
    <t>合格率</t>
    <phoneticPr fontId="5" type="noConversion"/>
  </si>
  <si>
    <t>acoRate</t>
    <phoneticPr fontId="5" type="noConversion"/>
  </si>
  <si>
    <t>优秀度</t>
    <phoneticPr fontId="5" type="noConversion"/>
  </si>
  <si>
    <t>HSA</t>
    <phoneticPr fontId="5" type="noConversion"/>
  </si>
  <si>
    <t>hmRate</t>
    <phoneticPr fontId="5" type="noConversion"/>
  </si>
  <si>
    <t>优秀度</t>
    <phoneticPr fontId="5" type="noConversion"/>
  </si>
  <si>
    <t>合格度</t>
    <phoneticPr fontId="5" type="noConversion"/>
  </si>
  <si>
    <t>20次</t>
    <phoneticPr fontId="5" type="noConversion"/>
  </si>
  <si>
    <t>ACO</t>
    <phoneticPr fontId="5" type="noConversion"/>
  </si>
  <si>
    <t>200次</t>
    <phoneticPr fontId="5" type="noConversion"/>
  </si>
  <si>
    <t>200次循环</t>
    <phoneticPr fontId="5" type="noConversion"/>
  </si>
  <si>
    <t>300次循环</t>
    <phoneticPr fontId="5" type="noConversion"/>
  </si>
  <si>
    <t>300次循环</t>
    <phoneticPr fontId="5" type="noConversion"/>
  </si>
  <si>
    <t xml:space="preserve">     6    10    14    28    36</t>
  </si>
  <si>
    <t xml:space="preserve">     7    10    14    28    32</t>
  </si>
  <si>
    <t xml:space="preserve">     7     9    14    28    32</t>
  </si>
  <si>
    <t xml:space="preserve">     7     9    13    36    37</t>
  </si>
  <si>
    <t xml:space="preserve">     7     9    14    31    37</t>
  </si>
  <si>
    <t xml:space="preserve">     7     9    14    32    37</t>
  </si>
  <si>
    <t xml:space="preserve">     7    10    12    17    28</t>
  </si>
  <si>
    <t xml:space="preserve">     7    10    13    36    37</t>
  </si>
  <si>
    <t xml:space="preserve">     7     9    14    36    37</t>
  </si>
  <si>
    <t xml:space="preserve">     7     9    14    28    36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</si>
</sst>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94">
    <xf numFmtId="0" fontId="0" fillId="0" borderId="0" xfId="0"/>
    <xf numFmtId="0" fontId="4" fillId="4" borderId="1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28" xfId="2" applyBorder="1" applyAlignment="1">
      <alignment horizontal="center" vertical="center"/>
    </xf>
    <xf numFmtId="0" fontId="3" fillId="3" borderId="28" xfId="3" applyBorder="1" applyAlignment="1">
      <alignment horizontal="center" vertical="center"/>
    </xf>
    <xf numFmtId="0" fontId="2" fillId="2" borderId="27" xfId="2" applyBorder="1" applyAlignment="1">
      <alignment horizontal="center" vertical="center"/>
    </xf>
    <xf numFmtId="0" fontId="4" fillId="4" borderId="6" xfId="4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/>
    <xf numFmtId="0" fontId="0" fillId="0" borderId="10" xfId="0" applyBorder="1"/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4" xfId="1" applyFon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3" borderId="14" xfId="3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2" fillId="2" borderId="14" xfId="2" applyBorder="1" applyAlignment="1">
      <alignment horizontal="center"/>
    </xf>
    <xf numFmtId="0" fontId="2" fillId="2" borderId="15" xfId="2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0" borderId="8" xfId="0" applyBorder="1"/>
    <xf numFmtId="0" fontId="2" fillId="2" borderId="14" xfId="2" applyBorder="1" applyAlignment="1"/>
    <xf numFmtId="0" fontId="2" fillId="2" borderId="15" xfId="2" applyBorder="1" applyAlignment="1"/>
    <xf numFmtId="0" fontId="3" fillId="3" borderId="14" xfId="3" applyBorder="1" applyAlignment="1"/>
    <xf numFmtId="10" fontId="0" fillId="0" borderId="6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/>
    </xf>
    <xf numFmtId="10" fontId="0" fillId="0" borderId="14" xfId="1" applyNumberFormat="1" applyFont="1" applyBorder="1" applyAlignment="1"/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14" xfId="3" applyBorder="1" applyAlignment="1">
      <alignment horizontal="center" vertical="center"/>
    </xf>
    <xf numFmtId="0" fontId="2" fillId="2" borderId="15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0" xfId="0" applyFill="1" applyBorder="1"/>
    <xf numFmtId="0" fontId="0" fillId="5" borderId="18" xfId="0" applyFill="1" applyBorder="1"/>
    <xf numFmtId="0" fontId="7" fillId="0" borderId="0" xfId="0" applyFont="1"/>
    <xf numFmtId="0" fontId="0" fillId="0" borderId="19" xfId="0" applyFill="1" applyBorder="1"/>
    <xf numFmtId="0" fontId="0" fillId="0" borderId="18" xfId="0" applyFill="1" applyBorder="1"/>
    <xf numFmtId="0" fontId="0" fillId="5" borderId="0" xfId="0" applyFill="1" applyBorder="1"/>
    <xf numFmtId="0" fontId="8" fillId="0" borderId="18" xfId="0" applyFont="1" applyBorder="1"/>
    <xf numFmtId="0" fontId="8" fillId="0" borderId="20" xfId="0" applyFont="1" applyBorder="1"/>
    <xf numFmtId="0" fontId="0" fillId="5" borderId="2" xfId="0" applyFill="1" applyBorder="1"/>
    <xf numFmtId="0" fontId="0" fillId="5" borderId="0" xfId="0" applyFill="1"/>
    <xf numFmtId="0" fontId="0" fillId="0" borderId="18" xfId="0" applyBorder="1" applyAlignment="1">
      <alignment horizontal="center" vertical="center"/>
    </xf>
  </cellXfs>
  <cellStyles count="5">
    <cellStyle name="百分比" xfId="1" builtinId="5"/>
    <cellStyle name="常规" xfId="0" builtinId="0"/>
    <cellStyle name="好" xfId="2" builtinId="26"/>
    <cellStyle name="适中" xfId="3" builtinId="28"/>
    <cellStyle name="输出" xfId="4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Sheet1!$M$112:$Q$112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Sheet1!$M$114:$Q$114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0.4</c:v>
                </c:pt>
                <c:pt idx="4">
                  <c:v>0.35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Sheet1!$M$112:$Q$112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Sheet1!$M$115:$Q$115</c:f>
              <c:numCache>
                <c:formatCode>General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0.4</c:v>
                </c:pt>
                <c:pt idx="3">
                  <c:v>0.25</c:v>
                </c:pt>
                <c:pt idx="4">
                  <c:v>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23056"/>
        <c:axId val="338223616"/>
      </c:scatterChart>
      <c:valAx>
        <c:axId val="3382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23616"/>
        <c:crosses val="autoZero"/>
        <c:crossBetween val="midCat"/>
      </c:valAx>
      <c:valAx>
        <c:axId val="3382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2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Sheet1!$D$118:$G$118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Sheet1!$D$120:$G$120</c:f>
              <c:numCache>
                <c:formatCode>General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0.7</c:v>
                </c:pt>
                <c:pt idx="3">
                  <c:v>0.7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Sheet1!$D$118:$G$118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Sheet1!$D$121:$G$121</c:f>
              <c:numCache>
                <c:formatCode>General</c:formatCode>
                <c:ptCount val="4"/>
                <c:pt idx="0">
                  <c:v>0.1</c:v>
                </c:pt>
                <c:pt idx="1">
                  <c:v>0.4</c:v>
                </c:pt>
                <c:pt idx="2">
                  <c:v>0.55000000000000004</c:v>
                </c:pt>
                <c:pt idx="3">
                  <c:v>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26416"/>
        <c:axId val="338226976"/>
      </c:scatterChart>
      <c:valAx>
        <c:axId val="3382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26976"/>
        <c:crosses val="autoZero"/>
        <c:crossBetween val="midCat"/>
      </c:valAx>
      <c:valAx>
        <c:axId val="3382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2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Sheet2!$B$133:$F$133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Sheet2!$B$135:$F$135</c:f>
              <c:numCache>
                <c:formatCode>General</c:formatCode>
                <c:ptCount val="5"/>
                <c:pt idx="0">
                  <c:v>105</c:v>
                </c:pt>
                <c:pt idx="1">
                  <c:v>175</c:v>
                </c:pt>
                <c:pt idx="2">
                  <c:v>220</c:v>
                </c:pt>
                <c:pt idx="3">
                  <c:v>244</c:v>
                </c:pt>
                <c:pt idx="4">
                  <c:v>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29216"/>
        <c:axId val="338229776"/>
      </c:scatterChart>
      <c:valAx>
        <c:axId val="3382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29776"/>
        <c:crosses val="autoZero"/>
        <c:crossBetween val="midCat"/>
      </c:valAx>
      <c:valAx>
        <c:axId val="3382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Sheet2!$B$133:$F$133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Sheet2!$B$134:$F$134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0.45</c:v>
                </c:pt>
                <c:pt idx="3">
                  <c:v>0.3</c:v>
                </c:pt>
                <c:pt idx="4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32016"/>
        <c:axId val="338232576"/>
      </c:scatterChart>
      <c:valAx>
        <c:axId val="3382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32576"/>
        <c:crosses val="autoZero"/>
        <c:crossBetween val="midCat"/>
      </c:valAx>
      <c:valAx>
        <c:axId val="3382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587375</xdr:colOff>
      <xdr:row>116</xdr:row>
      <xdr:rowOff>73025</xdr:rowOff>
    </xdr:from>
    <xdr:to>
      <xdr:col>18</xdr:col>
      <xdr:colOff>381000</xdr:colOff>
      <xdr:row>132</xdr:row>
      <xdr:rowOff>22225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122</xdr:row>
      <xdr:rowOff>136525</xdr:rowOff>
    </xdr:from>
    <xdr:to>
      <xdr:col>9</xdr:col>
      <xdr:colOff>127000</xdr:colOff>
      <xdr:row>138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353786</xdr:colOff>
      <xdr:row>127</xdr:row>
      <xdr:rowOff>166006</xdr:rowOff>
    </xdr:from>
    <xdr:to>
      <xdr:col>16</xdr:col>
      <xdr:colOff>163286</xdr:colOff>
      <xdr:row>143</xdr:row>
      <xdr:rowOff>78920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</xdr:colOff>
      <xdr:row>138</xdr:row>
      <xdr:rowOff>97972</xdr:rowOff>
    </xdr:from>
    <xdr:to>
      <xdr:col>7</xdr:col>
      <xdr:colOff>503464</xdr:colOff>
      <xdr:row>154</xdr:row>
      <xdr:rowOff>10886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21"/>
  <sheetViews>
    <sheetView topLeftCell="A13" zoomScale="60" zoomScaleNormal="60" workbookViewId="0">
      <selection activeCell="G120" sqref="G120"/>
    </sheetView>
  </sheetViews>
  <sheetFormatPr defaultRowHeight="13.5" x14ac:dyDescent="0.15"/>
  <cols>
    <col min="10" max="10" width="10.5" bestFit="1" customWidth="1"/>
  </cols>
  <sheetData>
    <row r="1" spans="2:44" ht="14.25" thickBot="1" x14ac:dyDescent="0.2"/>
    <row r="2" spans="2:44" ht="14.25" thickBot="1" x14ac:dyDescent="0.2">
      <c r="B2" s="22" t="s">
        <v>9</v>
      </c>
      <c r="C2" s="13" t="s">
        <v>4</v>
      </c>
      <c r="D2" s="93" t="s">
        <v>5</v>
      </c>
      <c r="E2" s="93"/>
      <c r="F2" s="93"/>
      <c r="G2" s="93"/>
      <c r="H2" s="93"/>
      <c r="I2">
        <f>AVERAGE(I3:I22)</f>
        <v>14.396265</v>
      </c>
      <c r="J2" s="15" t="s">
        <v>7</v>
      </c>
      <c r="K2" s="16" t="s">
        <v>8</v>
      </c>
      <c r="M2" s="22" t="s">
        <v>9</v>
      </c>
      <c r="N2" s="13" t="s">
        <v>4</v>
      </c>
      <c r="O2" s="93" t="s">
        <v>5</v>
      </c>
      <c r="P2" s="93"/>
      <c r="Q2" s="93"/>
      <c r="R2" s="93"/>
      <c r="S2" s="93"/>
      <c r="T2">
        <f>AVERAGE(T3:T22)</f>
        <v>10.909365000000001</v>
      </c>
      <c r="U2" s="15" t="s">
        <v>7</v>
      </c>
      <c r="V2" s="16" t="s">
        <v>8</v>
      </c>
      <c r="X2" s="22" t="s">
        <v>9</v>
      </c>
      <c r="Y2" s="13" t="s">
        <v>4</v>
      </c>
      <c r="Z2" s="93" t="s">
        <v>5</v>
      </c>
      <c r="AA2" s="93"/>
      <c r="AB2" s="93"/>
      <c r="AC2" s="93"/>
      <c r="AD2" s="93"/>
      <c r="AE2" s="14" t="s">
        <v>6</v>
      </c>
      <c r="AF2" s="15" t="s">
        <v>7</v>
      </c>
      <c r="AG2" s="16" t="s">
        <v>8</v>
      </c>
      <c r="AI2" s="79"/>
    </row>
    <row r="3" spans="2:44" x14ac:dyDescent="0.15">
      <c r="B3" s="10">
        <v>1</v>
      </c>
      <c r="C3" s="23">
        <v>150.1207</v>
      </c>
      <c r="D3" s="4">
        <v>6</v>
      </c>
      <c r="E3" s="2">
        <v>10</v>
      </c>
      <c r="F3" s="2">
        <v>14</v>
      </c>
      <c r="G3" s="2">
        <v>28</v>
      </c>
      <c r="H3" s="3">
        <v>36</v>
      </c>
      <c r="I3" s="2">
        <v>15.3078</v>
      </c>
      <c r="J3" s="32"/>
      <c r="K3" s="3"/>
      <c r="M3" s="35">
        <v>1</v>
      </c>
      <c r="N3" s="10">
        <v>148.2475</v>
      </c>
      <c r="O3" s="74">
        <v>7</v>
      </c>
      <c r="P3" s="75">
        <v>11</v>
      </c>
      <c r="Q3" s="75">
        <v>14</v>
      </c>
      <c r="R3" s="75">
        <v>37</v>
      </c>
      <c r="S3" s="69">
        <v>17</v>
      </c>
      <c r="T3" s="10">
        <v>10.972899999999999</v>
      </c>
      <c r="U3" s="10"/>
      <c r="V3" s="10"/>
      <c r="X3" s="35">
        <v>1</v>
      </c>
      <c r="Y3" s="38">
        <v>141.91640000000001</v>
      </c>
      <c r="Z3" s="61">
        <v>7</v>
      </c>
      <c r="AA3" s="59">
        <v>9</v>
      </c>
      <c r="AB3" s="59">
        <v>14</v>
      </c>
      <c r="AC3" s="59">
        <v>28</v>
      </c>
      <c r="AD3" s="33">
        <v>36</v>
      </c>
      <c r="AE3" s="38">
        <v>98.116799999999998</v>
      </c>
      <c r="AF3" s="10" t="s">
        <v>16</v>
      </c>
      <c r="AG3" s="69"/>
      <c r="AI3" s="35">
        <v>1</v>
      </c>
      <c r="AJ3" s="38">
        <v>143.71109999999999</v>
      </c>
      <c r="AK3" s="61">
        <v>33</v>
      </c>
      <c r="AL3" s="59">
        <v>11</v>
      </c>
      <c r="AM3" s="59">
        <v>34</v>
      </c>
      <c r="AN3" s="59">
        <v>28</v>
      </c>
      <c r="AO3" s="33">
        <v>32</v>
      </c>
      <c r="AP3" s="59">
        <v>20.6189</v>
      </c>
      <c r="AQ3" s="10" t="s">
        <v>16</v>
      </c>
      <c r="AR3" s="69"/>
    </row>
    <row r="4" spans="2:44" x14ac:dyDescent="0.15">
      <c r="B4" s="24">
        <v>2</v>
      </c>
      <c r="C4" s="26">
        <v>149.2841</v>
      </c>
      <c r="D4" s="17">
        <v>33</v>
      </c>
      <c r="E4" s="8">
        <v>8</v>
      </c>
      <c r="F4" s="8">
        <v>13</v>
      </c>
      <c r="G4" s="8">
        <v>28</v>
      </c>
      <c r="H4" s="18">
        <v>32</v>
      </c>
      <c r="I4" s="2">
        <v>14.775399999999999</v>
      </c>
      <c r="J4" s="4"/>
      <c r="K4" s="5"/>
      <c r="M4" s="36">
        <v>2</v>
      </c>
      <c r="N4" s="70">
        <v>144.83600000000001</v>
      </c>
      <c r="O4" s="4">
        <v>7</v>
      </c>
      <c r="P4" s="2">
        <v>9</v>
      </c>
      <c r="Q4" s="2">
        <v>13</v>
      </c>
      <c r="R4" s="2">
        <v>37</v>
      </c>
      <c r="S4" s="3">
        <v>36</v>
      </c>
      <c r="T4" s="70">
        <v>10.813499999999999</v>
      </c>
      <c r="U4" s="70"/>
      <c r="V4" s="70"/>
      <c r="X4" s="36">
        <v>2</v>
      </c>
      <c r="Y4" s="39">
        <v>141.91640000000001</v>
      </c>
      <c r="Z4" s="12">
        <v>7</v>
      </c>
      <c r="AA4" s="58">
        <v>9</v>
      </c>
      <c r="AB4" s="58">
        <v>14</v>
      </c>
      <c r="AC4" s="58">
        <v>28</v>
      </c>
      <c r="AD4" s="5">
        <v>36</v>
      </c>
      <c r="AE4" s="39">
        <v>68.637600000000006</v>
      </c>
      <c r="AF4" s="71">
        <f>AF10/SUM(AE3:AE22)</f>
        <v>5.7438129673943327E-4</v>
      </c>
      <c r="AG4" s="3"/>
      <c r="AI4" s="36">
        <v>2</v>
      </c>
      <c r="AJ4" s="39">
        <v>143.51939999999999</v>
      </c>
      <c r="AK4" s="12">
        <v>7</v>
      </c>
      <c r="AL4" s="58">
        <v>9</v>
      </c>
      <c r="AM4" s="58">
        <v>13</v>
      </c>
      <c r="AN4" s="58">
        <v>28</v>
      </c>
      <c r="AO4" s="5">
        <v>32</v>
      </c>
      <c r="AP4" s="58">
        <v>20.3415</v>
      </c>
      <c r="AQ4" s="71">
        <f>AQ10/SUM(AP3:AP22)</f>
        <v>1.4462138603208085E-3</v>
      </c>
      <c r="AR4" s="3"/>
    </row>
    <row r="5" spans="2:44" x14ac:dyDescent="0.15">
      <c r="B5" s="24">
        <v>3</v>
      </c>
      <c r="C5" s="26">
        <v>145.92160000000001</v>
      </c>
      <c r="D5" s="17">
        <v>6</v>
      </c>
      <c r="E5" s="8">
        <v>9</v>
      </c>
      <c r="F5" s="8">
        <v>34</v>
      </c>
      <c r="G5" s="8">
        <v>37</v>
      </c>
      <c r="H5" s="18">
        <v>36</v>
      </c>
      <c r="I5" s="2">
        <v>12.589600000000001</v>
      </c>
      <c r="J5" s="31"/>
      <c r="K5" s="5"/>
      <c r="M5" s="36">
        <v>3</v>
      </c>
      <c r="N5" s="70">
        <v>144.7706</v>
      </c>
      <c r="O5" s="4">
        <v>33</v>
      </c>
      <c r="P5" s="2">
        <v>9</v>
      </c>
      <c r="Q5" s="2">
        <v>34</v>
      </c>
      <c r="R5" s="2">
        <v>28</v>
      </c>
      <c r="S5" s="3">
        <v>32</v>
      </c>
      <c r="T5" s="70">
        <v>10.8302</v>
      </c>
      <c r="U5" s="70"/>
      <c r="V5" s="70"/>
      <c r="X5" s="36">
        <v>3</v>
      </c>
      <c r="Y5" s="39">
        <v>141.6311</v>
      </c>
      <c r="Z5" s="12">
        <v>7</v>
      </c>
      <c r="AA5" s="58">
        <v>11</v>
      </c>
      <c r="AB5" s="58">
        <v>14</v>
      </c>
      <c r="AC5" s="58">
        <v>28</v>
      </c>
      <c r="AD5" s="5">
        <v>32</v>
      </c>
      <c r="AE5" s="39">
        <v>68.108999999999995</v>
      </c>
      <c r="AF5" s="70" t="s">
        <v>12</v>
      </c>
      <c r="AG5" s="3"/>
      <c r="AI5" s="36">
        <v>3</v>
      </c>
      <c r="AJ5" s="39">
        <v>143.15989999999999</v>
      </c>
      <c r="AK5" s="12">
        <v>7</v>
      </c>
      <c r="AL5" s="58">
        <v>11</v>
      </c>
      <c r="AM5" s="58">
        <v>14</v>
      </c>
      <c r="AN5" s="58">
        <v>28</v>
      </c>
      <c r="AO5" s="5">
        <v>36</v>
      </c>
      <c r="AP5" s="58">
        <v>20.667999999999999</v>
      </c>
      <c r="AQ5" s="70" t="s">
        <v>12</v>
      </c>
      <c r="AR5" s="3"/>
    </row>
    <row r="6" spans="2:44" x14ac:dyDescent="0.15">
      <c r="B6" s="24">
        <v>4</v>
      </c>
      <c r="C6" s="26">
        <v>144.57810000000001</v>
      </c>
      <c r="D6" s="17">
        <v>33</v>
      </c>
      <c r="E6" s="8">
        <v>9</v>
      </c>
      <c r="F6" s="8">
        <v>14</v>
      </c>
      <c r="G6" s="8">
        <v>28</v>
      </c>
      <c r="H6" s="18">
        <v>32</v>
      </c>
      <c r="I6" s="2">
        <v>12.206899999999999</v>
      </c>
      <c r="K6" s="5"/>
      <c r="M6" s="36">
        <v>4</v>
      </c>
      <c r="N6" s="70">
        <v>144.53729999999999</v>
      </c>
      <c r="O6" s="4">
        <v>7</v>
      </c>
      <c r="P6" s="2">
        <v>11</v>
      </c>
      <c r="Q6" s="2">
        <v>34</v>
      </c>
      <c r="R6" s="2">
        <v>37</v>
      </c>
      <c r="S6" s="3">
        <v>36</v>
      </c>
      <c r="T6" s="70">
        <v>11.164400000000001</v>
      </c>
      <c r="U6" s="70"/>
      <c r="V6" s="70"/>
      <c r="X6" s="36">
        <v>4</v>
      </c>
      <c r="Y6" s="65">
        <v>139.97819999999999</v>
      </c>
      <c r="Z6" s="12">
        <v>7</v>
      </c>
      <c r="AA6" s="58">
        <v>9</v>
      </c>
      <c r="AB6" s="58">
        <v>14</v>
      </c>
      <c r="AC6" s="58">
        <v>28</v>
      </c>
      <c r="AD6" s="5">
        <v>32</v>
      </c>
      <c r="AE6" s="39">
        <v>58.290900000000001</v>
      </c>
      <c r="AF6" s="71">
        <f>AF12/SUM(AE3:AE22)</f>
        <v>2.7029708081855683E-4</v>
      </c>
      <c r="AG6" s="3"/>
      <c r="AI6" s="36">
        <v>4</v>
      </c>
      <c r="AJ6" s="39">
        <v>141.91640000000001</v>
      </c>
      <c r="AK6" s="12">
        <v>7</v>
      </c>
      <c r="AL6" s="58">
        <v>9</v>
      </c>
      <c r="AM6" s="58">
        <v>14</v>
      </c>
      <c r="AN6" s="58">
        <v>28</v>
      </c>
      <c r="AO6" s="5">
        <v>36</v>
      </c>
      <c r="AP6" s="58">
        <v>20.888300000000001</v>
      </c>
      <c r="AQ6" s="71">
        <f>AQ12/SUM(AP3:AP22)</f>
        <v>1.0846603952406064E-3</v>
      </c>
      <c r="AR6" s="3"/>
    </row>
    <row r="7" spans="2:44" x14ac:dyDescent="0.15">
      <c r="B7" s="24">
        <v>5</v>
      </c>
      <c r="C7" s="26">
        <v>144.53729999999999</v>
      </c>
      <c r="D7" s="17">
        <v>7</v>
      </c>
      <c r="E7" s="8">
        <v>11</v>
      </c>
      <c r="F7" s="8">
        <v>34</v>
      </c>
      <c r="G7" s="8">
        <v>37</v>
      </c>
      <c r="H7" s="18">
        <v>36</v>
      </c>
      <c r="I7" s="2">
        <v>15.6843</v>
      </c>
      <c r="M7" s="36">
        <v>5</v>
      </c>
      <c r="N7" s="70">
        <v>144.28829999999999</v>
      </c>
      <c r="O7" s="4">
        <v>7</v>
      </c>
      <c r="P7" s="2">
        <v>11</v>
      </c>
      <c r="Q7" s="2">
        <v>11</v>
      </c>
      <c r="R7" s="2">
        <v>28</v>
      </c>
      <c r="S7" s="3">
        <v>34</v>
      </c>
      <c r="T7" s="70">
        <v>10.8774</v>
      </c>
      <c r="U7" s="70"/>
      <c r="V7" s="70"/>
      <c r="X7" s="36">
        <v>5</v>
      </c>
      <c r="Y7" s="65">
        <v>139.97819999999999</v>
      </c>
      <c r="Z7" s="12">
        <v>7</v>
      </c>
      <c r="AA7" s="58">
        <v>9</v>
      </c>
      <c r="AB7" s="58">
        <v>14</v>
      </c>
      <c r="AC7" s="58">
        <v>28</v>
      </c>
      <c r="AD7" s="5">
        <v>32</v>
      </c>
      <c r="AE7" s="39">
        <v>75.484300000000005</v>
      </c>
      <c r="AF7" s="70"/>
      <c r="AG7" s="3"/>
      <c r="AI7" s="36">
        <v>5</v>
      </c>
      <c r="AJ7" s="39">
        <v>141.91640000000001</v>
      </c>
      <c r="AK7" s="12">
        <v>7</v>
      </c>
      <c r="AL7" s="58">
        <v>9</v>
      </c>
      <c r="AM7" s="58">
        <v>14</v>
      </c>
      <c r="AN7" s="58">
        <v>28</v>
      </c>
      <c r="AO7" s="5">
        <v>36</v>
      </c>
      <c r="AP7" s="58">
        <v>20.293900000000001</v>
      </c>
      <c r="AQ7" s="70"/>
      <c r="AR7" s="3"/>
    </row>
    <row r="8" spans="2:44" x14ac:dyDescent="0.15">
      <c r="B8" s="24">
        <v>6</v>
      </c>
      <c r="C8" s="26">
        <v>143.40889999999999</v>
      </c>
      <c r="D8" s="17">
        <v>7</v>
      </c>
      <c r="E8" s="8">
        <v>11</v>
      </c>
      <c r="F8" s="8">
        <v>14</v>
      </c>
      <c r="G8" s="8">
        <v>37</v>
      </c>
      <c r="H8" s="18">
        <v>36</v>
      </c>
      <c r="I8" s="2">
        <v>18.074999999999999</v>
      </c>
      <c r="J8" s="4" t="s">
        <v>12</v>
      </c>
      <c r="K8" s="3"/>
      <c r="M8" s="36">
        <v>6</v>
      </c>
      <c r="N8" s="70">
        <v>143.71109999999999</v>
      </c>
      <c r="O8" s="4">
        <v>33</v>
      </c>
      <c r="P8" s="2">
        <v>11</v>
      </c>
      <c r="Q8" s="2">
        <v>34</v>
      </c>
      <c r="R8" s="2">
        <v>28</v>
      </c>
      <c r="S8" s="3">
        <v>32</v>
      </c>
      <c r="T8" s="70">
        <v>10.7164</v>
      </c>
      <c r="U8" s="70" t="s">
        <v>15</v>
      </c>
      <c r="V8" s="70" t="s">
        <v>2</v>
      </c>
      <c r="X8" s="36">
        <v>6</v>
      </c>
      <c r="Y8" s="65">
        <v>139.97819999999999</v>
      </c>
      <c r="Z8" s="12">
        <v>7</v>
      </c>
      <c r="AA8" s="58">
        <v>9</v>
      </c>
      <c r="AB8" s="58">
        <v>14</v>
      </c>
      <c r="AC8" s="58">
        <v>28</v>
      </c>
      <c r="AD8" s="5">
        <v>32</v>
      </c>
      <c r="AE8" s="39">
        <v>53.799900000000001</v>
      </c>
      <c r="AF8" s="70"/>
      <c r="AG8" s="3"/>
      <c r="AI8" s="36">
        <v>6</v>
      </c>
      <c r="AJ8" s="39">
        <v>141.6311</v>
      </c>
      <c r="AK8" s="12">
        <v>7</v>
      </c>
      <c r="AL8" s="58">
        <v>11</v>
      </c>
      <c r="AM8" s="58">
        <v>14</v>
      </c>
      <c r="AN8" s="58">
        <v>28</v>
      </c>
      <c r="AO8" s="5">
        <v>32</v>
      </c>
      <c r="AP8" s="58">
        <v>20.6538</v>
      </c>
      <c r="AQ8" s="70"/>
      <c r="AR8" s="3"/>
    </row>
    <row r="9" spans="2:44" x14ac:dyDescent="0.15">
      <c r="B9" s="24">
        <v>7</v>
      </c>
      <c r="C9" s="26">
        <v>143.29740000000001</v>
      </c>
      <c r="D9" s="17">
        <v>7</v>
      </c>
      <c r="E9" s="8">
        <v>9</v>
      </c>
      <c r="F9" s="8">
        <v>14</v>
      </c>
      <c r="G9" s="8">
        <v>27</v>
      </c>
      <c r="H9" s="18">
        <v>32</v>
      </c>
      <c r="I9" s="2">
        <v>16.365500000000001</v>
      </c>
      <c r="J9" s="66">
        <f>J18/SUM(I3:I22)</f>
        <v>1.0419369190550465E-3</v>
      </c>
      <c r="K9" s="3"/>
      <c r="M9" s="36">
        <v>7</v>
      </c>
      <c r="N9" s="70">
        <v>143.71109999999999</v>
      </c>
      <c r="O9" s="4">
        <v>33</v>
      </c>
      <c r="P9" s="2">
        <v>11</v>
      </c>
      <c r="Q9" s="2">
        <v>34</v>
      </c>
      <c r="R9" s="2">
        <v>28</v>
      </c>
      <c r="S9" s="3">
        <v>32</v>
      </c>
      <c r="T9" s="70">
        <v>10.6441</v>
      </c>
      <c r="U9" s="71">
        <f>U14/SUM(T3:T22)</f>
        <v>9.1664363599531227E-4</v>
      </c>
      <c r="V9" s="70" t="s">
        <v>3</v>
      </c>
      <c r="X9" s="36">
        <v>7</v>
      </c>
      <c r="Y9" s="65">
        <v>139.97819999999999</v>
      </c>
      <c r="Z9" s="12">
        <v>7</v>
      </c>
      <c r="AA9" s="58">
        <v>9</v>
      </c>
      <c r="AB9" s="58">
        <v>14</v>
      </c>
      <c r="AC9" s="58">
        <v>28</v>
      </c>
      <c r="AD9" s="5">
        <v>32</v>
      </c>
      <c r="AE9" s="39">
        <v>82.876900000000006</v>
      </c>
      <c r="AF9" s="70" t="s">
        <v>0</v>
      </c>
      <c r="AG9" s="3" t="s">
        <v>2</v>
      </c>
      <c r="AI9" s="36">
        <v>7</v>
      </c>
      <c r="AJ9" s="39">
        <v>141.20419999999999</v>
      </c>
      <c r="AK9" s="12">
        <v>7</v>
      </c>
      <c r="AL9" s="58">
        <v>11</v>
      </c>
      <c r="AM9" s="58">
        <v>14</v>
      </c>
      <c r="AN9" s="58">
        <v>37</v>
      </c>
      <c r="AO9" s="5">
        <v>32</v>
      </c>
      <c r="AP9" s="58">
        <v>20.235800000000001</v>
      </c>
      <c r="AQ9" s="70" t="s">
        <v>0</v>
      </c>
      <c r="AR9" s="3" t="s">
        <v>2</v>
      </c>
    </row>
    <row r="10" spans="2:44" x14ac:dyDescent="0.15">
      <c r="B10" s="24">
        <v>8</v>
      </c>
      <c r="C10" s="26">
        <v>142.75890000000001</v>
      </c>
      <c r="D10" s="17">
        <v>7</v>
      </c>
      <c r="E10" s="8">
        <v>11</v>
      </c>
      <c r="F10" s="8">
        <v>34</v>
      </c>
      <c r="G10" s="8">
        <v>37</v>
      </c>
      <c r="H10" s="18">
        <v>32</v>
      </c>
      <c r="I10" s="2">
        <v>13.862299999999999</v>
      </c>
      <c r="J10" s="12"/>
      <c r="K10" s="3"/>
      <c r="M10" s="36">
        <v>8</v>
      </c>
      <c r="N10" s="70">
        <v>142.60409999999999</v>
      </c>
      <c r="O10" s="4">
        <v>7</v>
      </c>
      <c r="P10" s="2">
        <v>9</v>
      </c>
      <c r="Q10" s="2">
        <v>14</v>
      </c>
      <c r="R10" s="2">
        <v>37</v>
      </c>
      <c r="S10" s="3">
        <v>31</v>
      </c>
      <c r="T10" s="70">
        <v>10.617000000000001</v>
      </c>
      <c r="U10" s="70"/>
      <c r="V10" s="70" t="s">
        <v>11</v>
      </c>
      <c r="X10" s="36">
        <v>8</v>
      </c>
      <c r="Y10" s="65">
        <v>139.97819999999999</v>
      </c>
      <c r="Z10" s="12">
        <v>7</v>
      </c>
      <c r="AA10" s="58">
        <v>9</v>
      </c>
      <c r="AB10" s="58">
        <v>14</v>
      </c>
      <c r="AC10" s="58">
        <v>28</v>
      </c>
      <c r="AD10" s="5">
        <v>32</v>
      </c>
      <c r="AE10" s="39">
        <v>82.395300000000006</v>
      </c>
      <c r="AF10" s="72">
        <f>17/20</f>
        <v>0.85</v>
      </c>
      <c r="AG10" s="3" t="s">
        <v>3</v>
      </c>
      <c r="AI10" s="36">
        <v>8</v>
      </c>
      <c r="AJ10" s="65">
        <v>139.97819999999999</v>
      </c>
      <c r="AK10" s="12">
        <v>7</v>
      </c>
      <c r="AL10" s="58">
        <v>9</v>
      </c>
      <c r="AM10" s="58">
        <v>14</v>
      </c>
      <c r="AN10" s="58">
        <v>28</v>
      </c>
      <c r="AO10" s="5">
        <v>32</v>
      </c>
      <c r="AP10" s="58">
        <v>20.930099999999999</v>
      </c>
      <c r="AQ10" s="72">
        <f>12/20</f>
        <v>0.6</v>
      </c>
      <c r="AR10" s="3" t="s">
        <v>19</v>
      </c>
    </row>
    <row r="11" spans="2:44" x14ac:dyDescent="0.15">
      <c r="B11" s="24">
        <v>9</v>
      </c>
      <c r="C11" s="26">
        <v>142.75890000000001</v>
      </c>
      <c r="D11" s="17">
        <v>7</v>
      </c>
      <c r="E11" s="8">
        <v>11</v>
      </c>
      <c r="F11" s="8">
        <v>34</v>
      </c>
      <c r="G11" s="8">
        <v>37</v>
      </c>
      <c r="H11" s="18">
        <v>32</v>
      </c>
      <c r="I11" s="2">
        <v>13.539099999999999</v>
      </c>
      <c r="J11" s="4"/>
      <c r="K11" s="3"/>
      <c r="M11" s="36">
        <v>9</v>
      </c>
      <c r="N11" s="70">
        <v>142.42930000000001</v>
      </c>
      <c r="O11" s="4">
        <v>7</v>
      </c>
      <c r="P11" s="2">
        <v>10</v>
      </c>
      <c r="Q11" s="2">
        <v>14</v>
      </c>
      <c r="R11" s="2">
        <v>28</v>
      </c>
      <c r="S11" s="3">
        <v>36</v>
      </c>
      <c r="T11" s="70">
        <v>10.9878</v>
      </c>
      <c r="U11" s="70"/>
      <c r="V11" s="70">
        <v>1</v>
      </c>
      <c r="X11" s="36">
        <v>9</v>
      </c>
      <c r="Y11" s="65">
        <v>139.97819999999999</v>
      </c>
      <c r="Z11" s="12">
        <v>7</v>
      </c>
      <c r="AA11" s="58">
        <v>9</v>
      </c>
      <c r="AB11" s="58">
        <v>14</v>
      </c>
      <c r="AC11" s="58">
        <v>28</v>
      </c>
      <c r="AD11" s="5">
        <v>32</v>
      </c>
      <c r="AE11" s="39">
        <v>78.226299999999995</v>
      </c>
      <c r="AF11" s="70" t="s">
        <v>1</v>
      </c>
      <c r="AG11" s="3" t="s">
        <v>11</v>
      </c>
      <c r="AI11" s="36">
        <v>9</v>
      </c>
      <c r="AJ11" s="65">
        <v>139.97819999999999</v>
      </c>
      <c r="AK11" s="12">
        <v>7</v>
      </c>
      <c r="AL11" s="58">
        <v>9</v>
      </c>
      <c r="AM11" s="58">
        <v>14</v>
      </c>
      <c r="AN11" s="58">
        <v>28</v>
      </c>
      <c r="AO11" s="5">
        <v>32</v>
      </c>
      <c r="AP11" s="58">
        <v>21.0807</v>
      </c>
      <c r="AQ11" s="70" t="s">
        <v>1</v>
      </c>
      <c r="AR11" s="3"/>
    </row>
    <row r="12" spans="2:44" x14ac:dyDescent="0.15">
      <c r="B12" s="24">
        <v>10</v>
      </c>
      <c r="C12" s="26">
        <v>142.60409999999999</v>
      </c>
      <c r="D12" s="17">
        <v>7</v>
      </c>
      <c r="E12" s="8">
        <v>9</v>
      </c>
      <c r="F12" s="8">
        <v>14</v>
      </c>
      <c r="G12" s="8">
        <v>37</v>
      </c>
      <c r="H12" s="18">
        <v>31</v>
      </c>
      <c r="I12" s="2">
        <v>10.725</v>
      </c>
      <c r="J12" s="12"/>
      <c r="K12" s="3"/>
      <c r="M12" s="36">
        <v>10</v>
      </c>
      <c r="N12" s="70">
        <v>142.16540000000001</v>
      </c>
      <c r="O12" s="4">
        <v>7</v>
      </c>
      <c r="P12" s="2">
        <v>9</v>
      </c>
      <c r="Q12" s="2">
        <v>14</v>
      </c>
      <c r="R12" s="2">
        <v>37</v>
      </c>
      <c r="S12" s="3">
        <v>36</v>
      </c>
      <c r="T12" s="70">
        <v>10.8634</v>
      </c>
      <c r="U12" s="70"/>
      <c r="V12" s="70" t="s">
        <v>14</v>
      </c>
      <c r="X12" s="36">
        <v>10</v>
      </c>
      <c r="Y12" s="65">
        <v>139.97819999999999</v>
      </c>
      <c r="Z12" s="12">
        <v>7</v>
      </c>
      <c r="AA12" s="58">
        <v>9</v>
      </c>
      <c r="AB12" s="58">
        <v>14</v>
      </c>
      <c r="AC12" s="58">
        <v>28</v>
      </c>
      <c r="AD12" s="5">
        <v>32</v>
      </c>
      <c r="AE12" s="39">
        <v>64.782399999999996</v>
      </c>
      <c r="AF12" s="72">
        <f>8/20</f>
        <v>0.4</v>
      </c>
      <c r="AG12" s="3">
        <v>0.8</v>
      </c>
      <c r="AI12" s="36">
        <v>10</v>
      </c>
      <c r="AJ12" s="65">
        <v>139.97819999999999</v>
      </c>
      <c r="AK12" s="12">
        <v>7</v>
      </c>
      <c r="AL12" s="58">
        <v>9</v>
      </c>
      <c r="AM12" s="58">
        <v>14</v>
      </c>
      <c r="AN12" s="58">
        <v>28</v>
      </c>
      <c r="AO12" s="5">
        <v>32</v>
      </c>
      <c r="AP12" s="58">
        <v>20.3034</v>
      </c>
      <c r="AQ12" s="72">
        <f>9/20</f>
        <v>0.45</v>
      </c>
      <c r="AR12" s="3"/>
    </row>
    <row r="13" spans="2:44" x14ac:dyDescent="0.15">
      <c r="B13" s="24">
        <v>11</v>
      </c>
      <c r="C13" s="26">
        <v>142.16540000000001</v>
      </c>
      <c r="D13" s="17">
        <v>7</v>
      </c>
      <c r="E13" s="8">
        <v>9</v>
      </c>
      <c r="F13" s="8">
        <v>14</v>
      </c>
      <c r="G13" s="8">
        <v>37</v>
      </c>
      <c r="H13" s="18">
        <v>36</v>
      </c>
      <c r="I13" s="2">
        <v>15.2866</v>
      </c>
      <c r="J13" s="4"/>
      <c r="K13" s="3"/>
      <c r="M13" s="36">
        <v>11</v>
      </c>
      <c r="N13" s="70">
        <v>141.91640000000001</v>
      </c>
      <c r="O13" s="4">
        <v>7</v>
      </c>
      <c r="P13" s="2">
        <v>9</v>
      </c>
      <c r="Q13" s="2">
        <v>14</v>
      </c>
      <c r="R13" s="2">
        <v>28</v>
      </c>
      <c r="S13" s="3">
        <v>36</v>
      </c>
      <c r="T13" s="70">
        <v>10.7361</v>
      </c>
      <c r="U13" s="70" t="s">
        <v>0</v>
      </c>
      <c r="V13" s="70">
        <v>1</v>
      </c>
      <c r="X13" s="36">
        <v>11</v>
      </c>
      <c r="Y13" s="65">
        <v>139.97819999999999</v>
      </c>
      <c r="Z13" s="12">
        <v>7</v>
      </c>
      <c r="AA13" s="58">
        <v>9</v>
      </c>
      <c r="AB13" s="58">
        <v>14</v>
      </c>
      <c r="AC13" s="58">
        <v>28</v>
      </c>
      <c r="AD13" s="5">
        <v>32</v>
      </c>
      <c r="AE13" s="39">
        <v>98.591300000000004</v>
      </c>
      <c r="AF13" s="70"/>
      <c r="AG13" s="3" t="s">
        <v>14</v>
      </c>
      <c r="AI13" s="36">
        <v>11</v>
      </c>
      <c r="AJ13" s="63">
        <v>139.5513</v>
      </c>
      <c r="AK13" s="12">
        <v>7</v>
      </c>
      <c r="AL13" s="58">
        <v>9</v>
      </c>
      <c r="AM13" s="58">
        <v>14</v>
      </c>
      <c r="AN13" s="58">
        <v>37</v>
      </c>
      <c r="AO13" s="5">
        <v>32</v>
      </c>
      <c r="AP13" s="58">
        <v>20.779900000000001</v>
      </c>
      <c r="AQ13" s="70"/>
      <c r="AR13" s="3"/>
    </row>
    <row r="14" spans="2:44" x14ac:dyDescent="0.15">
      <c r="B14" s="24">
        <v>12</v>
      </c>
      <c r="C14" s="26">
        <v>141.6311</v>
      </c>
      <c r="D14" s="17">
        <v>7</v>
      </c>
      <c r="E14" s="8">
        <v>11</v>
      </c>
      <c r="F14" s="8">
        <v>14</v>
      </c>
      <c r="G14" s="8">
        <v>28</v>
      </c>
      <c r="H14" s="18">
        <v>32</v>
      </c>
      <c r="I14" s="2">
        <v>13.5068</v>
      </c>
      <c r="J14" s="12"/>
      <c r="K14" s="5"/>
      <c r="M14" s="36">
        <v>12</v>
      </c>
      <c r="N14" s="70">
        <v>141.91640000000001</v>
      </c>
      <c r="O14" s="4">
        <v>7</v>
      </c>
      <c r="P14" s="2">
        <v>9</v>
      </c>
      <c r="Q14" s="2">
        <v>14</v>
      </c>
      <c r="R14" s="2">
        <v>28</v>
      </c>
      <c r="S14" s="3">
        <v>36</v>
      </c>
      <c r="T14" s="70">
        <v>10.917</v>
      </c>
      <c r="U14" s="72">
        <f>4/20</f>
        <v>0.2</v>
      </c>
      <c r="V14" s="70"/>
      <c r="X14" s="36">
        <v>12</v>
      </c>
      <c r="Y14" s="65">
        <v>139.97819999999999</v>
      </c>
      <c r="Z14" s="12">
        <v>7</v>
      </c>
      <c r="AA14" s="58">
        <v>9</v>
      </c>
      <c r="AB14" s="58">
        <v>14</v>
      </c>
      <c r="AC14" s="58">
        <v>28</v>
      </c>
      <c r="AD14" s="5">
        <v>32</v>
      </c>
      <c r="AE14" s="39">
        <v>73.010199999999998</v>
      </c>
      <c r="AF14" s="70"/>
      <c r="AG14" s="3">
        <v>0.8</v>
      </c>
      <c r="AI14" s="36">
        <v>12</v>
      </c>
      <c r="AJ14" s="63">
        <v>139.5513</v>
      </c>
      <c r="AK14" s="12">
        <v>7</v>
      </c>
      <c r="AL14" s="58">
        <v>9</v>
      </c>
      <c r="AM14" s="58">
        <v>14</v>
      </c>
      <c r="AN14" s="58">
        <v>37</v>
      </c>
      <c r="AO14" s="5">
        <v>32</v>
      </c>
      <c r="AP14" s="58">
        <v>21.115300000000001</v>
      </c>
      <c r="AQ14" s="70"/>
      <c r="AR14" s="3"/>
    </row>
    <row r="15" spans="2:44" x14ac:dyDescent="0.15">
      <c r="B15" s="24">
        <v>13</v>
      </c>
      <c r="C15" s="26">
        <v>141.6311</v>
      </c>
      <c r="D15" s="17">
        <v>7</v>
      </c>
      <c r="E15" s="8">
        <v>11</v>
      </c>
      <c r="F15" s="8">
        <v>14</v>
      </c>
      <c r="G15" s="8">
        <v>28</v>
      </c>
      <c r="H15" s="18">
        <v>32</v>
      </c>
      <c r="I15" s="2">
        <v>13.1494</v>
      </c>
      <c r="J15" s="4"/>
      <c r="K15" s="3"/>
      <c r="M15" s="36">
        <v>13</v>
      </c>
      <c r="N15" s="70">
        <v>140.70580000000001</v>
      </c>
      <c r="O15" s="4">
        <v>7</v>
      </c>
      <c r="P15" s="2">
        <v>10</v>
      </c>
      <c r="Q15" s="2">
        <v>14</v>
      </c>
      <c r="R15" s="2">
        <v>28</v>
      </c>
      <c r="S15" s="3">
        <v>32</v>
      </c>
      <c r="T15" s="70">
        <v>10.9244</v>
      </c>
      <c r="U15" s="70" t="s">
        <v>1</v>
      </c>
      <c r="V15" s="70"/>
      <c r="X15" s="36">
        <v>13</v>
      </c>
      <c r="Y15" s="63">
        <v>139.5513</v>
      </c>
      <c r="Z15" s="12">
        <v>7</v>
      </c>
      <c r="AA15" s="58">
        <v>9</v>
      </c>
      <c r="AB15" s="58">
        <v>14</v>
      </c>
      <c r="AC15" s="58">
        <v>32</v>
      </c>
      <c r="AD15" s="5">
        <v>37</v>
      </c>
      <c r="AE15" s="39">
        <v>73.812799999999996</v>
      </c>
      <c r="AF15" s="70"/>
      <c r="AG15" s="3"/>
      <c r="AI15" s="36">
        <v>13</v>
      </c>
      <c r="AJ15" s="63">
        <v>139.5513</v>
      </c>
      <c r="AK15" s="12">
        <v>7</v>
      </c>
      <c r="AL15" s="58">
        <v>9</v>
      </c>
      <c r="AM15" s="58">
        <v>14</v>
      </c>
      <c r="AN15" s="58">
        <v>37</v>
      </c>
      <c r="AO15" s="5">
        <v>32</v>
      </c>
      <c r="AP15" s="58">
        <v>20.464200000000002</v>
      </c>
      <c r="AQ15" s="70"/>
      <c r="AR15" s="3"/>
    </row>
    <row r="16" spans="2:44" x14ac:dyDescent="0.15">
      <c r="B16" s="24">
        <v>14</v>
      </c>
      <c r="C16" s="26">
        <v>141.6311</v>
      </c>
      <c r="D16" s="17">
        <v>7</v>
      </c>
      <c r="E16" s="8">
        <v>11</v>
      </c>
      <c r="F16" s="8">
        <v>14</v>
      </c>
      <c r="G16" s="8">
        <v>28</v>
      </c>
      <c r="H16" s="18">
        <v>32</v>
      </c>
      <c r="I16" s="2">
        <v>12.8805</v>
      </c>
      <c r="J16" s="4"/>
      <c r="K16" s="3"/>
      <c r="M16" s="36">
        <v>14</v>
      </c>
      <c r="N16" s="70">
        <v>140.70580000000001</v>
      </c>
      <c r="O16" s="4">
        <v>7</v>
      </c>
      <c r="P16" s="2">
        <v>10</v>
      </c>
      <c r="Q16" s="2">
        <v>14</v>
      </c>
      <c r="R16" s="2">
        <v>28</v>
      </c>
      <c r="S16" s="3">
        <v>32</v>
      </c>
      <c r="T16" s="70">
        <v>11.028700000000001</v>
      </c>
      <c r="U16" s="72">
        <f>1/20</f>
        <v>0.05</v>
      </c>
      <c r="V16" s="70"/>
      <c r="X16" s="36">
        <v>14</v>
      </c>
      <c r="Y16" s="63">
        <v>139.5513</v>
      </c>
      <c r="Z16" s="12">
        <v>7</v>
      </c>
      <c r="AA16" s="58">
        <v>9</v>
      </c>
      <c r="AB16" s="58">
        <v>14</v>
      </c>
      <c r="AC16" s="58">
        <v>37</v>
      </c>
      <c r="AD16" s="5">
        <v>32</v>
      </c>
      <c r="AE16" s="39">
        <v>76.453900000000004</v>
      </c>
      <c r="AF16" s="70"/>
      <c r="AG16" s="3"/>
      <c r="AI16" s="36">
        <v>14</v>
      </c>
      <c r="AJ16" s="63">
        <v>139.5513</v>
      </c>
      <c r="AK16" s="12">
        <v>7</v>
      </c>
      <c r="AL16" s="58">
        <v>9</v>
      </c>
      <c r="AM16" s="58">
        <v>14</v>
      </c>
      <c r="AN16" s="58">
        <v>37</v>
      </c>
      <c r="AO16" s="5">
        <v>32</v>
      </c>
      <c r="AP16" s="58">
        <v>21.4666</v>
      </c>
      <c r="AQ16" s="70"/>
      <c r="AR16" s="3"/>
    </row>
    <row r="17" spans="2:44" x14ac:dyDescent="0.15">
      <c r="B17" s="24">
        <v>15</v>
      </c>
      <c r="C17" s="28">
        <v>139.97819999999999</v>
      </c>
      <c r="D17" s="17">
        <v>7</v>
      </c>
      <c r="E17" s="8">
        <v>9</v>
      </c>
      <c r="F17" s="8">
        <v>14</v>
      </c>
      <c r="G17" s="8">
        <v>28</v>
      </c>
      <c r="H17" s="18">
        <v>32</v>
      </c>
      <c r="I17" s="2">
        <v>15.8102</v>
      </c>
      <c r="J17" s="30" t="s">
        <v>0</v>
      </c>
      <c r="K17" s="3" t="s">
        <v>2</v>
      </c>
      <c r="M17" s="36">
        <v>15</v>
      </c>
      <c r="N17" s="70">
        <v>140.70580000000001</v>
      </c>
      <c r="O17" s="4">
        <v>7</v>
      </c>
      <c r="P17" s="2">
        <v>10</v>
      </c>
      <c r="Q17" s="2">
        <v>14</v>
      </c>
      <c r="R17" s="2">
        <v>28</v>
      </c>
      <c r="S17" s="3">
        <v>32</v>
      </c>
      <c r="T17" s="70">
        <v>10.9993</v>
      </c>
      <c r="U17" s="70"/>
      <c r="V17" s="70"/>
      <c r="X17" s="36">
        <v>15</v>
      </c>
      <c r="Y17" s="63">
        <v>139.5513</v>
      </c>
      <c r="Z17" s="12">
        <v>7</v>
      </c>
      <c r="AA17" s="58">
        <v>9</v>
      </c>
      <c r="AB17" s="58">
        <v>14</v>
      </c>
      <c r="AC17" s="58">
        <v>32</v>
      </c>
      <c r="AD17" s="5">
        <v>37</v>
      </c>
      <c r="AE17" s="39">
        <v>62.0199</v>
      </c>
      <c r="AF17" s="70"/>
      <c r="AG17" s="3"/>
      <c r="AI17" s="36">
        <v>15</v>
      </c>
      <c r="AJ17" s="63">
        <v>139.5513</v>
      </c>
      <c r="AK17" s="12">
        <v>7</v>
      </c>
      <c r="AL17" s="58">
        <v>9</v>
      </c>
      <c r="AM17" s="58">
        <v>9</v>
      </c>
      <c r="AN17" s="58">
        <v>37</v>
      </c>
      <c r="AO17" s="5">
        <v>32</v>
      </c>
      <c r="AP17" s="58">
        <v>20.584399999999999</v>
      </c>
      <c r="AQ17" s="70"/>
      <c r="AR17" s="3"/>
    </row>
    <row r="18" spans="2:44" x14ac:dyDescent="0.15">
      <c r="B18" s="24">
        <v>16</v>
      </c>
      <c r="C18" s="28">
        <v>139.97819999999999</v>
      </c>
      <c r="D18" s="17">
        <v>7</v>
      </c>
      <c r="E18" s="8">
        <v>9</v>
      </c>
      <c r="F18" s="8">
        <v>14</v>
      </c>
      <c r="G18" s="8">
        <v>28</v>
      </c>
      <c r="H18" s="18">
        <v>32</v>
      </c>
      <c r="I18" s="2">
        <v>15.1495</v>
      </c>
      <c r="J18" s="11">
        <f>6/20</f>
        <v>0.3</v>
      </c>
      <c r="K18" s="3" t="s">
        <v>3</v>
      </c>
      <c r="M18" s="36">
        <v>16</v>
      </c>
      <c r="N18" s="70">
        <v>140.279</v>
      </c>
      <c r="O18" s="4">
        <v>7</v>
      </c>
      <c r="P18" s="2">
        <v>10</v>
      </c>
      <c r="Q18" s="2">
        <v>14</v>
      </c>
      <c r="R18" s="2">
        <v>37</v>
      </c>
      <c r="S18" s="3">
        <v>32</v>
      </c>
      <c r="T18" s="70">
        <v>10.8446</v>
      </c>
      <c r="U18" s="70"/>
      <c r="V18" s="70"/>
      <c r="X18" s="36">
        <v>16</v>
      </c>
      <c r="Y18" s="63">
        <v>139.5513</v>
      </c>
      <c r="Z18" s="12">
        <v>7</v>
      </c>
      <c r="AA18" s="58">
        <v>9</v>
      </c>
      <c r="AB18" s="58">
        <v>14</v>
      </c>
      <c r="AC18" s="58">
        <v>32</v>
      </c>
      <c r="AD18" s="5">
        <v>37</v>
      </c>
      <c r="AE18" s="39">
        <v>73.863799999999998</v>
      </c>
      <c r="AF18" s="70"/>
      <c r="AG18" s="3"/>
      <c r="AI18" s="36">
        <v>16</v>
      </c>
      <c r="AJ18" s="63">
        <v>139.5513</v>
      </c>
      <c r="AK18" s="12">
        <v>7</v>
      </c>
      <c r="AL18" s="58">
        <v>9</v>
      </c>
      <c r="AM18" s="58">
        <v>14</v>
      </c>
      <c r="AN18" s="58">
        <v>37</v>
      </c>
      <c r="AO18" s="5">
        <v>32</v>
      </c>
      <c r="AP18" s="58">
        <v>20.9452</v>
      </c>
      <c r="AQ18" s="70"/>
      <c r="AR18" s="3"/>
    </row>
    <row r="19" spans="2:44" x14ac:dyDescent="0.15">
      <c r="B19" s="24">
        <v>17</v>
      </c>
      <c r="C19" s="28">
        <v>139.97819999999999</v>
      </c>
      <c r="D19" s="17">
        <v>7</v>
      </c>
      <c r="E19" s="8">
        <v>9</v>
      </c>
      <c r="F19" s="8">
        <v>14</v>
      </c>
      <c r="G19" s="8">
        <v>28</v>
      </c>
      <c r="H19" s="18">
        <v>32</v>
      </c>
      <c r="I19" s="2">
        <v>14.9337</v>
      </c>
      <c r="J19" s="4"/>
      <c r="K19" s="3"/>
      <c r="M19" s="36">
        <v>17</v>
      </c>
      <c r="N19" s="76">
        <v>139.97819999999999</v>
      </c>
      <c r="O19" s="4">
        <v>7</v>
      </c>
      <c r="P19" s="2">
        <v>9</v>
      </c>
      <c r="Q19" s="2">
        <v>14</v>
      </c>
      <c r="R19" s="2">
        <v>28</v>
      </c>
      <c r="S19" s="3">
        <v>32</v>
      </c>
      <c r="T19" s="70">
        <v>10.994300000000001</v>
      </c>
      <c r="U19" s="70"/>
      <c r="V19" s="70"/>
      <c r="X19" s="36">
        <v>17</v>
      </c>
      <c r="Y19" s="63">
        <v>139.5513</v>
      </c>
      <c r="Z19" s="12">
        <v>7</v>
      </c>
      <c r="AA19" s="58">
        <v>9</v>
      </c>
      <c r="AB19" s="58">
        <v>14</v>
      </c>
      <c r="AC19" s="58">
        <v>32</v>
      </c>
      <c r="AD19" s="5">
        <v>37</v>
      </c>
      <c r="AE19" s="39">
        <v>70.315100000000001</v>
      </c>
      <c r="AF19" s="70"/>
      <c r="AG19" s="3"/>
      <c r="AI19" s="36">
        <v>17</v>
      </c>
      <c r="AJ19" s="63">
        <v>139.5513</v>
      </c>
      <c r="AK19" s="12">
        <v>7</v>
      </c>
      <c r="AL19" s="58">
        <v>9</v>
      </c>
      <c r="AM19" s="58">
        <v>14</v>
      </c>
      <c r="AN19" s="58">
        <v>37</v>
      </c>
      <c r="AO19" s="5">
        <v>32</v>
      </c>
      <c r="AP19" s="58">
        <v>21.825399999999998</v>
      </c>
      <c r="AQ19" s="70"/>
      <c r="AR19" s="3"/>
    </row>
    <row r="20" spans="2:44" x14ac:dyDescent="0.15">
      <c r="B20" s="24">
        <v>18</v>
      </c>
      <c r="C20" s="28">
        <v>139.97819999999999</v>
      </c>
      <c r="D20" s="17">
        <v>7</v>
      </c>
      <c r="E20" s="8">
        <v>9</v>
      </c>
      <c r="F20" s="8">
        <v>14</v>
      </c>
      <c r="G20" s="8">
        <v>28</v>
      </c>
      <c r="H20" s="18">
        <v>32</v>
      </c>
      <c r="I20" s="2">
        <v>16.685300000000002</v>
      </c>
      <c r="J20" s="4"/>
      <c r="K20" s="3"/>
      <c r="M20" s="36">
        <v>18</v>
      </c>
      <c r="N20" s="76">
        <v>139.97819999999999</v>
      </c>
      <c r="O20" s="4">
        <v>7</v>
      </c>
      <c r="P20" s="2">
        <v>9</v>
      </c>
      <c r="Q20" s="2">
        <v>14</v>
      </c>
      <c r="R20" s="2">
        <v>28</v>
      </c>
      <c r="S20" s="3">
        <v>32</v>
      </c>
      <c r="T20" s="70">
        <v>11.078799999999999</v>
      </c>
      <c r="U20" s="70"/>
      <c r="V20" s="70"/>
      <c r="X20" s="36">
        <v>18</v>
      </c>
      <c r="Y20" s="63">
        <v>139.5513</v>
      </c>
      <c r="Z20" s="12">
        <v>7</v>
      </c>
      <c r="AA20" s="58">
        <v>9</v>
      </c>
      <c r="AB20" s="58">
        <v>14</v>
      </c>
      <c r="AC20" s="58">
        <v>32</v>
      </c>
      <c r="AD20" s="5">
        <v>37</v>
      </c>
      <c r="AE20" s="39">
        <v>74.484999999999999</v>
      </c>
      <c r="AF20" s="70"/>
      <c r="AG20" s="3"/>
      <c r="AI20" s="36">
        <v>18</v>
      </c>
      <c r="AJ20" s="63">
        <v>139.5513</v>
      </c>
      <c r="AK20" s="12">
        <v>7</v>
      </c>
      <c r="AL20" s="58">
        <v>9</v>
      </c>
      <c r="AM20" s="58">
        <v>14</v>
      </c>
      <c r="AN20" s="58">
        <v>37</v>
      </c>
      <c r="AO20" s="5">
        <v>32</v>
      </c>
      <c r="AP20" s="58">
        <v>20.609200000000001</v>
      </c>
      <c r="AQ20" s="70"/>
      <c r="AR20" s="3"/>
    </row>
    <row r="21" spans="2:44" x14ac:dyDescent="0.15">
      <c r="B21" s="24">
        <v>19</v>
      </c>
      <c r="C21" s="27">
        <v>139.5513</v>
      </c>
      <c r="D21" s="17">
        <v>7</v>
      </c>
      <c r="E21" s="8">
        <v>9</v>
      </c>
      <c r="F21" s="8">
        <v>14</v>
      </c>
      <c r="G21" s="8">
        <v>37</v>
      </c>
      <c r="H21" s="18">
        <v>32</v>
      </c>
      <c r="I21" s="2">
        <v>12.8527</v>
      </c>
      <c r="J21" s="30" t="s">
        <v>1</v>
      </c>
      <c r="K21" s="5"/>
      <c r="M21" s="36">
        <v>19</v>
      </c>
      <c r="N21" s="76">
        <v>139.97819999999999</v>
      </c>
      <c r="O21" s="4">
        <v>7</v>
      </c>
      <c r="P21" s="2">
        <v>9</v>
      </c>
      <c r="Q21" s="2">
        <v>14</v>
      </c>
      <c r="R21" s="2">
        <v>28</v>
      </c>
      <c r="S21" s="3">
        <v>32</v>
      </c>
      <c r="T21" s="70">
        <v>11.110300000000001</v>
      </c>
      <c r="U21" s="70"/>
      <c r="V21" s="70"/>
      <c r="X21" s="36">
        <v>19</v>
      </c>
      <c r="Y21" s="63">
        <v>139.5513</v>
      </c>
      <c r="Z21" s="12">
        <v>7</v>
      </c>
      <c r="AA21" s="58">
        <v>9</v>
      </c>
      <c r="AB21" s="58">
        <v>14</v>
      </c>
      <c r="AC21" s="58">
        <v>32</v>
      </c>
      <c r="AD21" s="5">
        <v>37</v>
      </c>
      <c r="AE21" s="39">
        <v>80.049000000000007</v>
      </c>
      <c r="AF21" s="70"/>
      <c r="AG21" s="3"/>
      <c r="AI21" s="36">
        <v>19</v>
      </c>
      <c r="AJ21" s="63">
        <v>139.5513</v>
      </c>
      <c r="AK21" s="12">
        <v>7</v>
      </c>
      <c r="AL21" s="58">
        <v>9</v>
      </c>
      <c r="AM21" s="58">
        <v>14</v>
      </c>
      <c r="AN21" s="58">
        <v>37</v>
      </c>
      <c r="AO21" s="5">
        <v>32</v>
      </c>
      <c r="AP21" s="58">
        <v>20.280899999999999</v>
      </c>
      <c r="AQ21" s="70"/>
      <c r="AR21" s="3"/>
    </row>
    <row r="22" spans="2:44" ht="14.25" thickBot="1" x14ac:dyDescent="0.2">
      <c r="B22" s="25">
        <v>20</v>
      </c>
      <c r="C22" s="29">
        <v>139.5513</v>
      </c>
      <c r="D22" s="19">
        <v>7</v>
      </c>
      <c r="E22" s="9">
        <v>9</v>
      </c>
      <c r="F22" s="9">
        <v>14</v>
      </c>
      <c r="G22" s="9">
        <v>37</v>
      </c>
      <c r="H22" s="20">
        <v>32</v>
      </c>
      <c r="I22" s="6">
        <v>14.5397</v>
      </c>
      <c r="J22" s="11">
        <f>2/20</f>
        <v>0.1</v>
      </c>
      <c r="K22" s="7"/>
      <c r="M22" s="37">
        <v>20</v>
      </c>
      <c r="N22" s="77">
        <v>139.5513</v>
      </c>
      <c r="O22" s="78">
        <v>7</v>
      </c>
      <c r="P22" s="6">
        <v>9</v>
      </c>
      <c r="Q22" s="6">
        <v>14</v>
      </c>
      <c r="R22" s="6">
        <v>37</v>
      </c>
      <c r="S22" s="7">
        <v>32</v>
      </c>
      <c r="T22" s="73">
        <v>11.066700000000001</v>
      </c>
      <c r="U22" s="73"/>
      <c r="V22" s="73"/>
      <c r="X22" s="37">
        <v>20</v>
      </c>
      <c r="Y22" s="64">
        <v>139.5513</v>
      </c>
      <c r="Z22" s="62">
        <v>7</v>
      </c>
      <c r="AA22" s="60">
        <v>9</v>
      </c>
      <c r="AB22" s="60">
        <v>14</v>
      </c>
      <c r="AC22" s="60">
        <v>32</v>
      </c>
      <c r="AD22" s="34">
        <v>37</v>
      </c>
      <c r="AE22" s="40">
        <v>66.532799999999995</v>
      </c>
      <c r="AF22" s="73"/>
      <c r="AG22" s="7"/>
      <c r="AI22" s="37">
        <v>20</v>
      </c>
      <c r="AJ22" s="40">
        <v>125.9265</v>
      </c>
      <c r="AK22" s="62">
        <v>4</v>
      </c>
      <c r="AL22" s="60">
        <v>33</v>
      </c>
      <c r="AM22" s="60">
        <v>13</v>
      </c>
      <c r="AN22" s="60">
        <v>22</v>
      </c>
      <c r="AO22" s="34">
        <v>16</v>
      </c>
      <c r="AP22" s="60">
        <v>20.790900000000001</v>
      </c>
      <c r="AQ22" s="73"/>
      <c r="AR22" s="7"/>
    </row>
    <row r="23" spans="2:44" ht="14.25" thickBot="1" x14ac:dyDescent="0.2"/>
    <row r="24" spans="2:44" ht="14.25" thickBot="1" x14ac:dyDescent="0.2">
      <c r="B24" s="22" t="s">
        <v>9</v>
      </c>
      <c r="C24" s="13" t="s">
        <v>4</v>
      </c>
      <c r="D24" s="93" t="s">
        <v>5</v>
      </c>
      <c r="E24" s="93"/>
      <c r="F24" s="93"/>
      <c r="G24" s="93"/>
      <c r="H24" s="93"/>
      <c r="I24">
        <f>AVERAGE(I25:I44)</f>
        <v>50.185074999999998</v>
      </c>
      <c r="J24" s="15" t="s">
        <v>7</v>
      </c>
      <c r="K24" s="16" t="s">
        <v>8</v>
      </c>
      <c r="M24" s="22" t="s">
        <v>9</v>
      </c>
      <c r="N24" s="13" t="s">
        <v>4</v>
      </c>
      <c r="O24" s="93" t="s">
        <v>5</v>
      </c>
      <c r="P24" s="93"/>
      <c r="Q24" s="93"/>
      <c r="R24" s="93"/>
      <c r="S24" s="93"/>
      <c r="T24">
        <f>AVERAGE(T25:T44)</f>
        <v>15.147634999999999</v>
      </c>
      <c r="U24" s="15" t="s">
        <v>7</v>
      </c>
      <c r="V24" s="16" t="s">
        <v>8</v>
      </c>
      <c r="X24" s="22" t="s">
        <v>9</v>
      </c>
      <c r="Y24" s="13" t="s">
        <v>4</v>
      </c>
      <c r="Z24" s="93" t="s">
        <v>5</v>
      </c>
      <c r="AA24" s="93"/>
      <c r="AB24" s="93"/>
      <c r="AC24" s="93"/>
      <c r="AD24" s="93"/>
      <c r="AE24" s="14" t="s">
        <v>6</v>
      </c>
      <c r="AF24" s="15" t="s">
        <v>7</v>
      </c>
      <c r="AG24" s="16" t="s">
        <v>8</v>
      </c>
      <c r="AI24" s="35">
        <v>1</v>
      </c>
      <c r="AJ24" s="38">
        <v>142.82749999999999</v>
      </c>
      <c r="AK24" s="61">
        <v>6</v>
      </c>
      <c r="AL24" s="59">
        <v>9</v>
      </c>
      <c r="AM24" s="59">
        <v>14</v>
      </c>
      <c r="AN24" s="59">
        <v>32</v>
      </c>
      <c r="AO24" s="59">
        <v>37</v>
      </c>
      <c r="AP24" s="33">
        <v>44.841299999999997</v>
      </c>
      <c r="AQ24" s="38"/>
      <c r="AR24" s="38"/>
    </row>
    <row r="25" spans="2:44" x14ac:dyDescent="0.15">
      <c r="B25" s="35">
        <v>1</v>
      </c>
      <c r="C25" s="21">
        <v>146.9265</v>
      </c>
      <c r="D25" s="42">
        <v>6</v>
      </c>
      <c r="E25" s="43">
        <v>9</v>
      </c>
      <c r="F25" s="43">
        <v>14</v>
      </c>
      <c r="G25" s="43">
        <v>17</v>
      </c>
      <c r="H25" s="44">
        <v>37</v>
      </c>
      <c r="I25" s="21">
        <v>51.759099999999997</v>
      </c>
      <c r="J25" s="21"/>
      <c r="K25" s="44"/>
      <c r="M25" s="35">
        <v>1</v>
      </c>
      <c r="N25" s="38">
        <v>144.58709999999999</v>
      </c>
      <c r="O25" s="61">
        <v>7</v>
      </c>
      <c r="P25" s="59">
        <v>9</v>
      </c>
      <c r="Q25" s="59">
        <v>28</v>
      </c>
      <c r="R25" s="59">
        <v>28</v>
      </c>
      <c r="S25" s="33">
        <v>36</v>
      </c>
      <c r="T25" s="33">
        <v>15.7278</v>
      </c>
      <c r="U25" s="38"/>
      <c r="V25" s="38"/>
      <c r="X25" s="35">
        <v>1</v>
      </c>
      <c r="Y25" s="38">
        <v>141.91640000000001</v>
      </c>
      <c r="Z25" s="61">
        <v>7</v>
      </c>
      <c r="AA25" s="59">
        <v>9</v>
      </c>
      <c r="AB25" s="59">
        <v>14</v>
      </c>
      <c r="AC25" s="59">
        <v>28</v>
      </c>
      <c r="AD25" s="33">
        <v>36</v>
      </c>
      <c r="AE25" s="38">
        <v>54.452800000000003</v>
      </c>
      <c r="AF25" s="10" t="s">
        <v>16</v>
      </c>
      <c r="AG25" s="69"/>
      <c r="AI25" s="36">
        <v>2</v>
      </c>
      <c r="AJ25" s="39">
        <v>141.6311</v>
      </c>
      <c r="AK25" s="12">
        <v>7</v>
      </c>
      <c r="AL25" s="58">
        <v>28</v>
      </c>
      <c r="AM25" s="58">
        <v>14</v>
      </c>
      <c r="AN25" s="58">
        <v>28</v>
      </c>
      <c r="AO25" s="58">
        <v>32</v>
      </c>
      <c r="AP25" s="5">
        <v>41.991599999999998</v>
      </c>
      <c r="AQ25" s="39"/>
      <c r="AR25" s="39"/>
    </row>
    <row r="26" spans="2:44" x14ac:dyDescent="0.15">
      <c r="B26" s="36">
        <v>2</v>
      </c>
      <c r="C26" s="45">
        <v>144.4119</v>
      </c>
      <c r="D26" s="46">
        <v>6</v>
      </c>
      <c r="E26" s="47">
        <v>11</v>
      </c>
      <c r="F26" s="47">
        <v>34</v>
      </c>
      <c r="G26" s="47">
        <v>37</v>
      </c>
      <c r="H26" s="48">
        <v>37</v>
      </c>
      <c r="I26" s="45">
        <v>47.240600000000001</v>
      </c>
      <c r="J26" s="45" t="s">
        <v>12</v>
      </c>
      <c r="K26" s="48"/>
      <c r="M26" s="36">
        <v>2</v>
      </c>
      <c r="N26" s="39">
        <v>144.57810000000001</v>
      </c>
      <c r="O26" s="12">
        <v>33</v>
      </c>
      <c r="P26" s="58">
        <v>9</v>
      </c>
      <c r="Q26" s="58">
        <v>14</v>
      </c>
      <c r="R26" s="58">
        <v>28</v>
      </c>
      <c r="S26" s="5">
        <v>32</v>
      </c>
      <c r="T26" s="5">
        <v>10.7697</v>
      </c>
      <c r="U26" s="39"/>
      <c r="V26" s="39"/>
      <c r="X26" s="36">
        <v>2</v>
      </c>
      <c r="Y26" s="39">
        <v>141.91640000000001</v>
      </c>
      <c r="Z26" s="12">
        <v>7</v>
      </c>
      <c r="AA26" s="58">
        <v>9</v>
      </c>
      <c r="AB26" s="58">
        <v>14</v>
      </c>
      <c r="AC26" s="58">
        <v>28</v>
      </c>
      <c r="AD26" s="5">
        <v>36</v>
      </c>
      <c r="AE26" s="39">
        <v>75.8506</v>
      </c>
      <c r="AF26" s="71">
        <f>AF32/SUM(AE25:AE44)</f>
        <v>6.3177246142490269E-4</v>
      </c>
      <c r="AG26" s="3"/>
      <c r="AI26" s="36">
        <v>3</v>
      </c>
      <c r="AJ26" s="39">
        <v>141.20419999999999</v>
      </c>
      <c r="AK26" s="12">
        <v>7</v>
      </c>
      <c r="AL26" s="58">
        <v>11</v>
      </c>
      <c r="AM26" s="58">
        <v>14</v>
      </c>
      <c r="AN26" s="58">
        <v>23</v>
      </c>
      <c r="AO26" s="58">
        <v>37</v>
      </c>
      <c r="AP26" s="5">
        <v>43.299500000000002</v>
      </c>
      <c r="AQ26" s="39"/>
      <c r="AR26" s="39"/>
    </row>
    <row r="27" spans="2:44" x14ac:dyDescent="0.15">
      <c r="B27" s="36">
        <v>3</v>
      </c>
      <c r="C27" s="45">
        <v>143.92910000000001</v>
      </c>
      <c r="D27" s="46">
        <v>10</v>
      </c>
      <c r="E27" s="47">
        <v>28</v>
      </c>
      <c r="F27" s="47">
        <v>33</v>
      </c>
      <c r="G27" s="47">
        <v>34</v>
      </c>
      <c r="H27" s="48">
        <v>32</v>
      </c>
      <c r="I27" s="45">
        <v>51.977200000000003</v>
      </c>
      <c r="J27" s="67">
        <f>J33/SUM(I25:I44)</f>
        <v>5.9778729034478881E-4</v>
      </c>
      <c r="K27" s="48"/>
      <c r="M27" s="36">
        <v>3</v>
      </c>
      <c r="N27" s="39">
        <v>144.01050000000001</v>
      </c>
      <c r="O27" s="12">
        <v>6</v>
      </c>
      <c r="P27" s="58">
        <v>10</v>
      </c>
      <c r="Q27" s="58">
        <v>32</v>
      </c>
      <c r="R27" s="58">
        <v>37</v>
      </c>
      <c r="S27" s="5">
        <v>32</v>
      </c>
      <c r="T27" s="5">
        <v>14.327299999999999</v>
      </c>
      <c r="U27" s="39"/>
      <c r="V27" s="39"/>
      <c r="X27" s="36">
        <v>3</v>
      </c>
      <c r="Y27" s="39">
        <v>141.91640000000001</v>
      </c>
      <c r="Z27" s="12">
        <v>7</v>
      </c>
      <c r="AA27" s="58">
        <v>9</v>
      </c>
      <c r="AB27" s="58">
        <v>14</v>
      </c>
      <c r="AC27" s="58">
        <v>28</v>
      </c>
      <c r="AD27" s="5">
        <v>36</v>
      </c>
      <c r="AE27" s="39">
        <v>67.926699999999997</v>
      </c>
      <c r="AF27" s="70" t="s">
        <v>12</v>
      </c>
      <c r="AG27" s="3"/>
      <c r="AI27" s="36">
        <v>4</v>
      </c>
      <c r="AJ27" s="65">
        <v>139.97819999999999</v>
      </c>
      <c r="AK27" s="12">
        <v>7</v>
      </c>
      <c r="AL27" s="58">
        <v>9</v>
      </c>
      <c r="AM27" s="58">
        <v>14</v>
      </c>
      <c r="AN27" s="58">
        <v>28</v>
      </c>
      <c r="AO27" s="58">
        <v>32</v>
      </c>
      <c r="AP27" s="5">
        <v>44.976500000000001</v>
      </c>
      <c r="AQ27" s="39"/>
      <c r="AR27" s="39"/>
    </row>
    <row r="28" spans="2:44" x14ac:dyDescent="0.15">
      <c r="B28" s="36">
        <v>4</v>
      </c>
      <c r="C28" s="45">
        <v>143.1857</v>
      </c>
      <c r="D28" s="46">
        <v>11</v>
      </c>
      <c r="E28" s="47">
        <v>11</v>
      </c>
      <c r="F28" s="47">
        <v>32</v>
      </c>
      <c r="G28" s="47">
        <v>28</v>
      </c>
      <c r="H28" s="48">
        <v>34</v>
      </c>
      <c r="I28" s="45">
        <v>53.4739</v>
      </c>
      <c r="J28" s="45"/>
      <c r="K28" s="48"/>
      <c r="M28" s="36">
        <v>4</v>
      </c>
      <c r="N28" s="39">
        <v>143.78139999999999</v>
      </c>
      <c r="O28" s="12">
        <v>6</v>
      </c>
      <c r="P28" s="58">
        <v>9</v>
      </c>
      <c r="Q28" s="58">
        <v>14</v>
      </c>
      <c r="R28" s="58">
        <v>37</v>
      </c>
      <c r="S28" s="5">
        <v>36</v>
      </c>
      <c r="T28" s="5">
        <v>12.6625</v>
      </c>
      <c r="U28" s="39"/>
      <c r="V28" s="39"/>
      <c r="X28" s="36">
        <v>4</v>
      </c>
      <c r="Y28" s="65">
        <v>139.97819999999999</v>
      </c>
      <c r="Z28" s="12">
        <v>7</v>
      </c>
      <c r="AA28" s="58">
        <v>9</v>
      </c>
      <c r="AB28" s="58">
        <v>14</v>
      </c>
      <c r="AC28" s="58">
        <v>28</v>
      </c>
      <c r="AD28" s="5">
        <v>32</v>
      </c>
      <c r="AE28" s="39">
        <v>50.408299999999997</v>
      </c>
      <c r="AF28" s="71">
        <f>AF34/SUM(AE25:AE44)</f>
        <v>4.0879394562787826E-4</v>
      </c>
      <c r="AG28" s="3"/>
      <c r="AI28" s="36">
        <v>5</v>
      </c>
      <c r="AJ28" s="65">
        <v>139.97819999999999</v>
      </c>
      <c r="AK28" s="12">
        <v>7</v>
      </c>
      <c r="AL28" s="58">
        <v>9</v>
      </c>
      <c r="AM28" s="58">
        <v>14</v>
      </c>
      <c r="AN28" s="58">
        <v>28</v>
      </c>
      <c r="AO28" s="58">
        <v>32</v>
      </c>
      <c r="AP28" s="5">
        <v>43.106000000000002</v>
      </c>
      <c r="AQ28" s="39"/>
      <c r="AR28" s="39"/>
    </row>
    <row r="29" spans="2:44" x14ac:dyDescent="0.15">
      <c r="B29" s="36">
        <v>5</v>
      </c>
      <c r="C29" s="45">
        <v>141.91640000000001</v>
      </c>
      <c r="D29" s="46">
        <v>7</v>
      </c>
      <c r="E29" s="47">
        <v>9</v>
      </c>
      <c r="F29" s="47">
        <v>14</v>
      </c>
      <c r="G29" s="47">
        <v>31</v>
      </c>
      <c r="H29" s="48">
        <v>36</v>
      </c>
      <c r="I29" s="45">
        <v>68.834000000000003</v>
      </c>
      <c r="J29" s="45"/>
      <c r="K29" s="48"/>
      <c r="M29" s="36">
        <v>5</v>
      </c>
      <c r="N29" s="39">
        <v>142.42930000000001</v>
      </c>
      <c r="O29" s="12">
        <v>7</v>
      </c>
      <c r="P29" s="58">
        <v>10</v>
      </c>
      <c r="Q29" s="58">
        <v>14</v>
      </c>
      <c r="R29" s="58">
        <v>28</v>
      </c>
      <c r="S29" s="5">
        <v>28</v>
      </c>
      <c r="T29" s="5">
        <v>14.2979</v>
      </c>
      <c r="U29" s="39"/>
      <c r="V29" s="39"/>
      <c r="X29" s="36">
        <v>5</v>
      </c>
      <c r="Y29" s="65">
        <v>139.97819999999999</v>
      </c>
      <c r="Z29" s="12">
        <v>7</v>
      </c>
      <c r="AA29" s="58">
        <v>9</v>
      </c>
      <c r="AB29" s="58">
        <v>14</v>
      </c>
      <c r="AC29" s="58">
        <v>28</v>
      </c>
      <c r="AD29" s="5">
        <v>32</v>
      </c>
      <c r="AE29" s="39">
        <v>47.785400000000003</v>
      </c>
      <c r="AF29" s="70"/>
      <c r="AG29" s="3"/>
      <c r="AI29" s="36">
        <v>6</v>
      </c>
      <c r="AJ29" s="65">
        <v>139.97819999999999</v>
      </c>
      <c r="AK29" s="12">
        <v>9</v>
      </c>
      <c r="AL29" s="58">
        <v>14</v>
      </c>
      <c r="AM29" s="58">
        <v>28</v>
      </c>
      <c r="AN29" s="58">
        <v>32</v>
      </c>
      <c r="AO29" s="58">
        <v>29</v>
      </c>
      <c r="AP29" s="5">
        <v>42.267499999999998</v>
      </c>
      <c r="AQ29" s="39"/>
      <c r="AR29" s="39"/>
    </row>
    <row r="30" spans="2:44" x14ac:dyDescent="0.15">
      <c r="B30" s="36">
        <v>6</v>
      </c>
      <c r="C30" s="45">
        <v>141.91640000000001</v>
      </c>
      <c r="D30" s="46">
        <v>7</v>
      </c>
      <c r="E30" s="47">
        <v>9</v>
      </c>
      <c r="F30" s="47">
        <v>14</v>
      </c>
      <c r="G30" s="47">
        <v>28</v>
      </c>
      <c r="H30" s="48">
        <v>36</v>
      </c>
      <c r="I30" s="45">
        <v>42.585599999999999</v>
      </c>
      <c r="J30" s="45"/>
      <c r="K30" s="48"/>
      <c r="M30" s="36">
        <v>6</v>
      </c>
      <c r="N30" s="39">
        <v>142.42930000000001</v>
      </c>
      <c r="O30" s="12">
        <v>7</v>
      </c>
      <c r="P30" s="58">
        <v>10</v>
      </c>
      <c r="Q30" s="58">
        <v>14</v>
      </c>
      <c r="R30" s="58">
        <v>28</v>
      </c>
      <c r="S30" s="5">
        <v>36</v>
      </c>
      <c r="T30" s="5">
        <v>20.808599999999998</v>
      </c>
      <c r="U30" s="39"/>
      <c r="V30" s="39"/>
      <c r="X30" s="36">
        <v>6</v>
      </c>
      <c r="Y30" s="65">
        <v>139.97819999999999</v>
      </c>
      <c r="Z30" s="12">
        <v>7</v>
      </c>
      <c r="AA30" s="58">
        <v>9</v>
      </c>
      <c r="AB30" s="58">
        <v>14</v>
      </c>
      <c r="AC30" s="58">
        <v>28</v>
      </c>
      <c r="AD30" s="5">
        <v>32</v>
      </c>
      <c r="AE30" s="39">
        <v>59.541699999999999</v>
      </c>
      <c r="AF30" s="70"/>
      <c r="AG30" s="3"/>
      <c r="AI30" s="36">
        <v>7</v>
      </c>
      <c r="AJ30" s="65">
        <v>139.97819999999999</v>
      </c>
      <c r="AK30" s="12">
        <v>7</v>
      </c>
      <c r="AL30" s="58">
        <v>9</v>
      </c>
      <c r="AM30" s="58">
        <v>14</v>
      </c>
      <c r="AN30" s="58">
        <v>28</v>
      </c>
      <c r="AO30" s="58">
        <v>32</v>
      </c>
      <c r="AP30" s="5">
        <v>41.760800000000003</v>
      </c>
      <c r="AQ30" s="39"/>
      <c r="AR30" s="39"/>
    </row>
    <row r="31" spans="2:44" x14ac:dyDescent="0.15">
      <c r="B31" s="36">
        <v>7</v>
      </c>
      <c r="C31" s="45">
        <v>141.91640000000001</v>
      </c>
      <c r="D31" s="46">
        <v>7</v>
      </c>
      <c r="E31" s="47">
        <v>9</v>
      </c>
      <c r="F31" s="47">
        <v>28</v>
      </c>
      <c r="G31" s="47">
        <v>26</v>
      </c>
      <c r="H31" s="48">
        <v>36</v>
      </c>
      <c r="I31" s="45">
        <v>45.438000000000002</v>
      </c>
      <c r="J31" s="45"/>
      <c r="K31" s="48"/>
      <c r="M31" s="36">
        <v>7</v>
      </c>
      <c r="N31" s="39">
        <v>142.42930000000001</v>
      </c>
      <c r="O31" s="12">
        <v>7</v>
      </c>
      <c r="P31" s="58">
        <v>10</v>
      </c>
      <c r="Q31" s="58">
        <v>14</v>
      </c>
      <c r="R31" s="58">
        <v>28</v>
      </c>
      <c r="S31" s="5">
        <v>36</v>
      </c>
      <c r="T31" s="5">
        <v>12.7765</v>
      </c>
      <c r="U31" s="39"/>
      <c r="V31" s="39"/>
      <c r="X31" s="36">
        <v>7</v>
      </c>
      <c r="Y31" s="65">
        <v>139.97819999999999</v>
      </c>
      <c r="Z31" s="12">
        <v>7</v>
      </c>
      <c r="AA31" s="58">
        <v>9</v>
      </c>
      <c r="AB31" s="58">
        <v>14</v>
      </c>
      <c r="AC31" s="58">
        <v>28</v>
      </c>
      <c r="AD31" s="5">
        <v>32</v>
      </c>
      <c r="AE31" s="39">
        <v>69.233800000000002</v>
      </c>
      <c r="AF31" s="70" t="s">
        <v>0</v>
      </c>
      <c r="AG31" s="3" t="s">
        <v>2</v>
      </c>
      <c r="AI31" s="36">
        <v>8</v>
      </c>
      <c r="AJ31" s="63">
        <v>139.5513</v>
      </c>
      <c r="AK31" s="12">
        <v>7</v>
      </c>
      <c r="AL31" s="58">
        <v>9</v>
      </c>
      <c r="AM31" s="58">
        <v>14</v>
      </c>
      <c r="AN31" s="58">
        <v>32</v>
      </c>
      <c r="AO31" s="58">
        <v>37</v>
      </c>
      <c r="AP31" s="5">
        <v>45.437600000000003</v>
      </c>
      <c r="AQ31" s="39"/>
      <c r="AR31" s="5" t="s">
        <v>2</v>
      </c>
    </row>
    <row r="32" spans="2:44" x14ac:dyDescent="0.15">
      <c r="B32" s="36">
        <v>8</v>
      </c>
      <c r="C32" s="45">
        <v>141.91640000000001</v>
      </c>
      <c r="D32" s="46">
        <v>7</v>
      </c>
      <c r="E32" s="47">
        <v>9</v>
      </c>
      <c r="F32" s="47">
        <v>14</v>
      </c>
      <c r="G32" s="47">
        <v>28</v>
      </c>
      <c r="H32" s="48">
        <v>36</v>
      </c>
      <c r="I32" s="45">
        <v>43.663200000000003</v>
      </c>
      <c r="J32" s="1" t="s">
        <v>10</v>
      </c>
      <c r="K32" s="3" t="s">
        <v>2</v>
      </c>
      <c r="M32" s="36">
        <v>8</v>
      </c>
      <c r="N32" s="39">
        <v>141.91640000000001</v>
      </c>
      <c r="O32" s="12">
        <v>7</v>
      </c>
      <c r="P32" s="58">
        <v>9</v>
      </c>
      <c r="Q32" s="58">
        <v>14</v>
      </c>
      <c r="R32" s="58">
        <v>28</v>
      </c>
      <c r="S32" s="5">
        <v>36</v>
      </c>
      <c r="T32" s="5">
        <v>20.3963</v>
      </c>
      <c r="U32" s="39"/>
      <c r="V32" s="5" t="s">
        <v>2</v>
      </c>
      <c r="X32" s="36">
        <v>8</v>
      </c>
      <c r="Y32" s="65">
        <v>139.97819999999999</v>
      </c>
      <c r="Z32" s="12">
        <v>7</v>
      </c>
      <c r="AA32" s="58">
        <v>9</v>
      </c>
      <c r="AB32" s="58">
        <v>14</v>
      </c>
      <c r="AC32" s="58">
        <v>28</v>
      </c>
      <c r="AD32" s="5">
        <v>32</v>
      </c>
      <c r="AE32" s="39">
        <v>102.9289</v>
      </c>
      <c r="AF32" s="72">
        <f>17/20</f>
        <v>0.85</v>
      </c>
      <c r="AG32" s="3" t="s">
        <v>3</v>
      </c>
      <c r="AI32" s="36">
        <v>9</v>
      </c>
      <c r="AJ32" s="63">
        <v>139.5513</v>
      </c>
      <c r="AK32" s="12">
        <v>7</v>
      </c>
      <c r="AL32" s="58">
        <v>9</v>
      </c>
      <c r="AM32" s="58">
        <v>14</v>
      </c>
      <c r="AN32" s="58">
        <v>32</v>
      </c>
      <c r="AO32" s="58">
        <v>32</v>
      </c>
      <c r="AP32" s="5">
        <v>40.185600000000001</v>
      </c>
      <c r="AQ32" s="39"/>
      <c r="AR32" s="5" t="s">
        <v>20</v>
      </c>
    </row>
    <row r="33" spans="2:44" x14ac:dyDescent="0.15">
      <c r="B33" s="36">
        <v>9</v>
      </c>
      <c r="C33" s="49">
        <v>139.97819999999999</v>
      </c>
      <c r="D33" s="46">
        <v>7</v>
      </c>
      <c r="E33" s="47">
        <v>9</v>
      </c>
      <c r="F33" s="47">
        <v>14</v>
      </c>
      <c r="G33" s="47">
        <v>28</v>
      </c>
      <c r="H33" s="48">
        <v>32</v>
      </c>
      <c r="I33" s="45">
        <v>45.8127</v>
      </c>
      <c r="J33" s="50">
        <f>12/20</f>
        <v>0.6</v>
      </c>
      <c r="K33" s="3" t="s">
        <v>3</v>
      </c>
      <c r="M33" s="36">
        <v>9</v>
      </c>
      <c r="N33" s="39">
        <v>141.91640000000001</v>
      </c>
      <c r="O33" s="12">
        <v>7</v>
      </c>
      <c r="P33" s="58">
        <v>9</v>
      </c>
      <c r="Q33" s="58">
        <v>14</v>
      </c>
      <c r="R33" s="58">
        <v>28</v>
      </c>
      <c r="S33" s="5">
        <v>36</v>
      </c>
      <c r="T33" s="5">
        <v>14.4054</v>
      </c>
      <c r="U33" s="39"/>
      <c r="V33" s="5" t="s">
        <v>3</v>
      </c>
      <c r="X33" s="36">
        <v>9</v>
      </c>
      <c r="Y33" s="65">
        <v>139.97819999999999</v>
      </c>
      <c r="Z33" s="12">
        <v>7</v>
      </c>
      <c r="AA33" s="58">
        <v>9</v>
      </c>
      <c r="AB33" s="58">
        <v>14</v>
      </c>
      <c r="AC33" s="58">
        <v>28</v>
      </c>
      <c r="AD33" s="5">
        <v>32</v>
      </c>
      <c r="AE33" s="39">
        <v>81.389899999999997</v>
      </c>
      <c r="AF33" s="70" t="s">
        <v>1</v>
      </c>
      <c r="AG33" s="3" t="s">
        <v>11</v>
      </c>
      <c r="AI33" s="36">
        <v>10</v>
      </c>
      <c r="AJ33" s="63">
        <v>139.5513</v>
      </c>
      <c r="AK33" s="12">
        <v>7</v>
      </c>
      <c r="AL33" s="58">
        <v>9</v>
      </c>
      <c r="AM33" s="58">
        <v>14</v>
      </c>
      <c r="AN33" s="58">
        <v>37</v>
      </c>
      <c r="AO33" s="58">
        <v>32</v>
      </c>
      <c r="AP33" s="5">
        <v>36.5685</v>
      </c>
      <c r="AQ33" s="39" t="s">
        <v>12</v>
      </c>
      <c r="AR33" s="5" t="s">
        <v>11</v>
      </c>
    </row>
    <row r="34" spans="2:44" x14ac:dyDescent="0.15">
      <c r="B34" s="36">
        <v>10</v>
      </c>
      <c r="C34" s="49">
        <v>139.97819999999999</v>
      </c>
      <c r="D34" s="46">
        <v>7</v>
      </c>
      <c r="E34" s="47">
        <v>9</v>
      </c>
      <c r="F34" s="47">
        <v>14</v>
      </c>
      <c r="G34" s="47">
        <v>28</v>
      </c>
      <c r="H34" s="48">
        <v>32</v>
      </c>
      <c r="I34" s="45">
        <v>55.1432</v>
      </c>
      <c r="J34" s="1" t="s">
        <v>1</v>
      </c>
      <c r="K34" s="48"/>
      <c r="M34" s="36">
        <v>10</v>
      </c>
      <c r="N34" s="39">
        <v>141.91640000000001</v>
      </c>
      <c r="O34" s="12">
        <v>7</v>
      </c>
      <c r="P34" s="58">
        <v>9</v>
      </c>
      <c r="Q34" s="58">
        <v>14</v>
      </c>
      <c r="R34" s="58">
        <v>36</v>
      </c>
      <c r="S34" s="5">
        <v>16</v>
      </c>
      <c r="T34" s="5">
        <v>14.2233</v>
      </c>
      <c r="U34" s="39" t="s">
        <v>12</v>
      </c>
      <c r="V34" s="5" t="s">
        <v>11</v>
      </c>
      <c r="X34" s="36">
        <v>10</v>
      </c>
      <c r="Y34" s="63">
        <v>139.5513</v>
      </c>
      <c r="Z34" s="12">
        <v>7</v>
      </c>
      <c r="AA34" s="58">
        <v>9</v>
      </c>
      <c r="AB34" s="58">
        <v>14</v>
      </c>
      <c r="AC34" s="58">
        <v>32</v>
      </c>
      <c r="AD34" s="5">
        <v>37</v>
      </c>
      <c r="AE34" s="39">
        <v>55.320300000000003</v>
      </c>
      <c r="AF34" s="72">
        <f>11/20</f>
        <v>0.55000000000000004</v>
      </c>
      <c r="AG34" s="3">
        <v>0.8</v>
      </c>
      <c r="AI34" s="36">
        <v>11</v>
      </c>
      <c r="AJ34" s="63">
        <v>139.5513</v>
      </c>
      <c r="AK34" s="12">
        <v>7</v>
      </c>
      <c r="AL34" s="58">
        <v>9</v>
      </c>
      <c r="AM34" s="58">
        <v>14</v>
      </c>
      <c r="AN34" s="58">
        <v>32</v>
      </c>
      <c r="AO34" s="58">
        <v>37</v>
      </c>
      <c r="AP34" s="5">
        <v>38.657499999999999</v>
      </c>
      <c r="AQ34" s="68">
        <f>AQ39/SUM(AP24:AP43)</f>
        <v>1.0241743708677576E-3</v>
      </c>
      <c r="AR34" s="48">
        <v>1</v>
      </c>
    </row>
    <row r="35" spans="2:44" x14ac:dyDescent="0.15">
      <c r="B35" s="36">
        <v>11</v>
      </c>
      <c r="C35" s="49">
        <v>139.97819999999999</v>
      </c>
      <c r="D35" s="46">
        <v>7</v>
      </c>
      <c r="E35" s="47">
        <v>9</v>
      </c>
      <c r="F35" s="47">
        <v>14</v>
      </c>
      <c r="G35" s="47">
        <v>28</v>
      </c>
      <c r="H35" s="48">
        <v>32</v>
      </c>
      <c r="I35" s="45">
        <v>37.744399999999999</v>
      </c>
      <c r="J35" s="51">
        <f>8/20</f>
        <v>0.4</v>
      </c>
      <c r="K35" s="48" t="s">
        <v>11</v>
      </c>
      <c r="M35" s="36">
        <v>11</v>
      </c>
      <c r="N35" s="39">
        <v>141.91640000000001</v>
      </c>
      <c r="O35" s="12">
        <v>7</v>
      </c>
      <c r="P35" s="58">
        <v>9</v>
      </c>
      <c r="Q35" s="58">
        <v>28</v>
      </c>
      <c r="R35" s="58">
        <v>28</v>
      </c>
      <c r="S35" s="5">
        <v>36</v>
      </c>
      <c r="T35" s="5">
        <v>15.813599999999999</v>
      </c>
      <c r="U35" s="68">
        <f>U40/SUM(T25:T44)</f>
        <v>9.9025359404289839E-4</v>
      </c>
      <c r="V35" s="48">
        <v>1</v>
      </c>
      <c r="X35" s="36">
        <v>11</v>
      </c>
      <c r="Y35" s="63">
        <v>139.5513</v>
      </c>
      <c r="Z35" s="12">
        <v>7</v>
      </c>
      <c r="AA35" s="58">
        <v>9</v>
      </c>
      <c r="AB35" s="58">
        <v>14</v>
      </c>
      <c r="AC35" s="58">
        <v>32</v>
      </c>
      <c r="AD35" s="5">
        <v>37</v>
      </c>
      <c r="AE35" s="39">
        <v>44.370199999999997</v>
      </c>
      <c r="AF35" s="70"/>
      <c r="AG35" s="3" t="s">
        <v>14</v>
      </c>
      <c r="AI35" s="36">
        <v>12</v>
      </c>
      <c r="AJ35" s="63">
        <v>139.5513</v>
      </c>
      <c r="AK35" s="12">
        <v>7</v>
      </c>
      <c r="AL35" s="58">
        <v>9</v>
      </c>
      <c r="AM35" s="58">
        <v>14</v>
      </c>
      <c r="AN35" s="58">
        <v>37</v>
      </c>
      <c r="AO35" s="58">
        <v>32</v>
      </c>
      <c r="AP35" s="5">
        <v>43.039200000000001</v>
      </c>
      <c r="AQ35" s="39"/>
      <c r="AR35" s="39" t="s">
        <v>14</v>
      </c>
    </row>
    <row r="36" spans="2:44" x14ac:dyDescent="0.15">
      <c r="B36" s="36">
        <v>12</v>
      </c>
      <c r="C36" s="52">
        <v>139.5513</v>
      </c>
      <c r="D36" s="46">
        <v>7</v>
      </c>
      <c r="E36" s="47">
        <v>9</v>
      </c>
      <c r="F36" s="47">
        <v>14</v>
      </c>
      <c r="G36" s="47">
        <v>32</v>
      </c>
      <c r="H36" s="48">
        <v>37</v>
      </c>
      <c r="I36" s="45">
        <v>44.563699999999997</v>
      </c>
      <c r="J36" s="45"/>
      <c r="K36" s="48">
        <v>0.8</v>
      </c>
      <c r="M36" s="36">
        <v>12</v>
      </c>
      <c r="N36" s="39">
        <v>141.6311</v>
      </c>
      <c r="O36" s="12">
        <v>7</v>
      </c>
      <c r="P36" s="58">
        <v>11</v>
      </c>
      <c r="Q36" s="58">
        <v>14</v>
      </c>
      <c r="R36" s="58">
        <v>28</v>
      </c>
      <c r="S36" s="5">
        <v>32</v>
      </c>
      <c r="T36" s="5">
        <v>14.2201</v>
      </c>
      <c r="U36" s="39"/>
      <c r="V36" s="39" t="s">
        <v>14</v>
      </c>
      <c r="X36" s="36">
        <v>12</v>
      </c>
      <c r="Y36" s="63">
        <v>139.5513</v>
      </c>
      <c r="Z36" s="12">
        <v>7</v>
      </c>
      <c r="AA36" s="58">
        <v>9</v>
      </c>
      <c r="AB36" s="58">
        <v>14</v>
      </c>
      <c r="AC36" s="58">
        <v>37</v>
      </c>
      <c r="AD36" s="5">
        <v>32</v>
      </c>
      <c r="AE36" s="39">
        <v>55.406100000000002</v>
      </c>
      <c r="AF36" s="70"/>
      <c r="AG36" s="3">
        <v>0.5</v>
      </c>
      <c r="AI36" s="36">
        <v>13</v>
      </c>
      <c r="AJ36" s="63">
        <v>139.5513</v>
      </c>
      <c r="AK36" s="12">
        <v>7</v>
      </c>
      <c r="AL36" s="58">
        <v>9</v>
      </c>
      <c r="AM36" s="58">
        <v>14</v>
      </c>
      <c r="AN36" s="58">
        <v>37</v>
      </c>
      <c r="AO36" s="58">
        <v>32</v>
      </c>
      <c r="AP36" s="5">
        <v>47.267800000000001</v>
      </c>
      <c r="AQ36" s="39"/>
      <c r="AR36" s="39">
        <v>0.2</v>
      </c>
    </row>
    <row r="37" spans="2:44" x14ac:dyDescent="0.15">
      <c r="B37" s="36">
        <v>13</v>
      </c>
      <c r="C37" s="52">
        <v>139.5513</v>
      </c>
      <c r="D37" s="46">
        <v>7</v>
      </c>
      <c r="E37" s="47">
        <v>9</v>
      </c>
      <c r="F37" s="47">
        <v>14</v>
      </c>
      <c r="G37" s="47">
        <v>32</v>
      </c>
      <c r="H37" s="48">
        <v>37</v>
      </c>
      <c r="I37" s="45">
        <v>63.428199999999997</v>
      </c>
      <c r="J37" s="45"/>
      <c r="K37" s="48"/>
      <c r="M37" s="36">
        <v>13</v>
      </c>
      <c r="N37" s="39">
        <v>141.20419999999999</v>
      </c>
      <c r="O37" s="12">
        <v>7</v>
      </c>
      <c r="P37" s="58">
        <v>11</v>
      </c>
      <c r="Q37" s="58">
        <v>14</v>
      </c>
      <c r="R37" s="58">
        <v>37</v>
      </c>
      <c r="S37" s="5">
        <v>32</v>
      </c>
      <c r="T37" s="5">
        <v>14.0146</v>
      </c>
      <c r="U37" s="39"/>
      <c r="V37" s="39">
        <v>0.8</v>
      </c>
      <c r="X37" s="36">
        <v>13</v>
      </c>
      <c r="Y37" s="63">
        <v>139.5513</v>
      </c>
      <c r="Z37" s="12">
        <v>7</v>
      </c>
      <c r="AA37" s="58">
        <v>9</v>
      </c>
      <c r="AB37" s="58">
        <v>14</v>
      </c>
      <c r="AC37" s="58">
        <v>32</v>
      </c>
      <c r="AD37" s="5">
        <v>37</v>
      </c>
      <c r="AE37" s="39">
        <v>51.393900000000002</v>
      </c>
      <c r="AF37" s="70"/>
      <c r="AG37" s="3"/>
      <c r="AI37" s="36">
        <v>14</v>
      </c>
      <c r="AJ37" s="63">
        <v>139.5513</v>
      </c>
      <c r="AK37" s="12">
        <v>7</v>
      </c>
      <c r="AL37" s="58">
        <v>9</v>
      </c>
      <c r="AM37" s="58">
        <v>14</v>
      </c>
      <c r="AN37" s="58">
        <v>37</v>
      </c>
      <c r="AO37" s="58">
        <v>32</v>
      </c>
      <c r="AP37" s="5">
        <v>38.171300000000002</v>
      </c>
      <c r="AQ37" s="39"/>
      <c r="AR37" s="39"/>
    </row>
    <row r="38" spans="2:44" x14ac:dyDescent="0.15">
      <c r="B38" s="36">
        <v>14</v>
      </c>
      <c r="C38" s="52">
        <v>139.5513</v>
      </c>
      <c r="D38" s="46">
        <v>7</v>
      </c>
      <c r="E38" s="47">
        <v>9</v>
      </c>
      <c r="F38" s="47">
        <v>14</v>
      </c>
      <c r="G38" s="47">
        <v>32</v>
      </c>
      <c r="H38" s="48">
        <v>37</v>
      </c>
      <c r="I38" s="45">
        <v>62.036799999999999</v>
      </c>
      <c r="J38" s="45"/>
      <c r="K38" s="48"/>
      <c r="M38" s="36">
        <v>14</v>
      </c>
      <c r="N38" s="39">
        <v>140.70580000000001</v>
      </c>
      <c r="O38" s="12">
        <v>7</v>
      </c>
      <c r="P38" s="58">
        <v>10</v>
      </c>
      <c r="Q38" s="58">
        <v>14</v>
      </c>
      <c r="R38" s="58">
        <v>28</v>
      </c>
      <c r="S38" s="5">
        <v>28</v>
      </c>
      <c r="T38" s="5">
        <v>12.4748</v>
      </c>
      <c r="U38" s="39"/>
      <c r="V38" s="39"/>
      <c r="X38" s="36">
        <v>14</v>
      </c>
      <c r="Y38" s="63">
        <v>139.5513</v>
      </c>
      <c r="Z38" s="12">
        <v>7</v>
      </c>
      <c r="AA38" s="58">
        <v>9</v>
      </c>
      <c r="AB38" s="58">
        <v>14</v>
      </c>
      <c r="AC38" s="58">
        <v>37</v>
      </c>
      <c r="AD38" s="5">
        <v>32</v>
      </c>
      <c r="AE38" s="39">
        <v>60.793900000000001</v>
      </c>
      <c r="AF38" s="70"/>
      <c r="AG38" s="3"/>
      <c r="AI38" s="36">
        <v>15</v>
      </c>
      <c r="AJ38" s="63">
        <v>139.5513</v>
      </c>
      <c r="AK38" s="12">
        <v>7</v>
      </c>
      <c r="AL38" s="58">
        <v>9</v>
      </c>
      <c r="AM38" s="58">
        <v>14</v>
      </c>
      <c r="AN38" s="58">
        <v>37</v>
      </c>
      <c r="AO38" s="58">
        <v>32</v>
      </c>
      <c r="AP38" s="5">
        <v>41.422400000000003</v>
      </c>
      <c r="AQ38" s="39" t="s">
        <v>0</v>
      </c>
      <c r="AR38" s="39"/>
    </row>
    <row r="39" spans="2:44" x14ac:dyDescent="0.15">
      <c r="B39" s="36">
        <v>15</v>
      </c>
      <c r="C39" s="52">
        <v>139.5513</v>
      </c>
      <c r="D39" s="46">
        <v>7</v>
      </c>
      <c r="E39" s="47">
        <v>9</v>
      </c>
      <c r="F39" s="47">
        <v>14</v>
      </c>
      <c r="G39" s="47">
        <v>32</v>
      </c>
      <c r="H39" s="48">
        <v>37</v>
      </c>
      <c r="I39" s="45">
        <v>39.634900000000002</v>
      </c>
      <c r="J39" s="45"/>
      <c r="K39" s="48"/>
      <c r="M39" s="36">
        <v>15</v>
      </c>
      <c r="N39" s="65">
        <v>139.97819999999999</v>
      </c>
      <c r="O39" s="12">
        <v>7</v>
      </c>
      <c r="P39" s="58">
        <v>9</v>
      </c>
      <c r="Q39" s="58">
        <v>14</v>
      </c>
      <c r="R39" s="58">
        <v>28</v>
      </c>
      <c r="S39" s="5">
        <v>32</v>
      </c>
      <c r="T39" s="5">
        <v>19.2455</v>
      </c>
      <c r="U39" s="39" t="s">
        <v>0</v>
      </c>
      <c r="V39" s="39"/>
      <c r="X39" s="36">
        <v>15</v>
      </c>
      <c r="Y39" s="63">
        <v>139.5513</v>
      </c>
      <c r="Z39" s="12">
        <v>7</v>
      </c>
      <c r="AA39" s="58">
        <v>9</v>
      </c>
      <c r="AB39" s="58">
        <v>14</v>
      </c>
      <c r="AC39" s="58">
        <v>32</v>
      </c>
      <c r="AD39" s="5">
        <v>37</v>
      </c>
      <c r="AE39" s="39">
        <v>44.802500000000002</v>
      </c>
      <c r="AF39" s="70"/>
      <c r="AG39" s="3"/>
      <c r="AI39" s="36">
        <v>16</v>
      </c>
      <c r="AJ39" s="63">
        <v>139.5513</v>
      </c>
      <c r="AK39" s="12">
        <v>7</v>
      </c>
      <c r="AL39" s="58">
        <v>9</v>
      </c>
      <c r="AM39" s="58">
        <v>14</v>
      </c>
      <c r="AN39" s="58">
        <v>37</v>
      </c>
      <c r="AO39" s="58">
        <v>32</v>
      </c>
      <c r="AP39" s="5">
        <v>36.970399999999998</v>
      </c>
      <c r="AQ39" s="41">
        <f>17/20</f>
        <v>0.85</v>
      </c>
      <c r="AR39" s="39"/>
    </row>
    <row r="40" spans="2:44" x14ac:dyDescent="0.15">
      <c r="B40" s="36">
        <v>16</v>
      </c>
      <c r="C40" s="52">
        <v>139.5513</v>
      </c>
      <c r="D40" s="46">
        <v>7</v>
      </c>
      <c r="E40" s="47">
        <v>9</v>
      </c>
      <c r="F40" s="47">
        <v>14</v>
      </c>
      <c r="G40" s="47">
        <v>37</v>
      </c>
      <c r="H40" s="48">
        <v>32</v>
      </c>
      <c r="I40" s="45">
        <v>50.16</v>
      </c>
      <c r="J40" s="45"/>
      <c r="K40" s="48"/>
      <c r="M40" s="36">
        <v>16</v>
      </c>
      <c r="N40" s="65">
        <v>139.97819999999999</v>
      </c>
      <c r="O40" s="12">
        <v>7</v>
      </c>
      <c r="P40" s="58">
        <v>9</v>
      </c>
      <c r="Q40" s="58">
        <v>14</v>
      </c>
      <c r="R40" s="58">
        <v>28</v>
      </c>
      <c r="S40" s="5">
        <v>32</v>
      </c>
      <c r="T40" s="5">
        <v>12.951499999999999</v>
      </c>
      <c r="U40" s="41">
        <f>6/20</f>
        <v>0.3</v>
      </c>
      <c r="V40" s="39"/>
      <c r="X40" s="36">
        <v>16</v>
      </c>
      <c r="Y40" s="63">
        <v>139.5513</v>
      </c>
      <c r="Z40" s="12">
        <v>7</v>
      </c>
      <c r="AA40" s="58">
        <v>9</v>
      </c>
      <c r="AB40" s="58">
        <v>14</v>
      </c>
      <c r="AC40" s="58">
        <v>32</v>
      </c>
      <c r="AD40" s="5">
        <v>37</v>
      </c>
      <c r="AE40" s="39">
        <v>97.155500000000004</v>
      </c>
      <c r="AF40" s="70"/>
      <c r="AG40" s="3"/>
      <c r="AI40" s="36">
        <v>17</v>
      </c>
      <c r="AJ40" s="63">
        <v>139.5513</v>
      </c>
      <c r="AK40" s="12">
        <v>7</v>
      </c>
      <c r="AL40" s="58">
        <v>9</v>
      </c>
      <c r="AM40" s="58">
        <v>14</v>
      </c>
      <c r="AN40" s="58">
        <v>37</v>
      </c>
      <c r="AO40" s="58">
        <v>32</v>
      </c>
      <c r="AP40" s="5">
        <v>37.063099999999999</v>
      </c>
      <c r="AQ40" s="39" t="s">
        <v>1</v>
      </c>
      <c r="AR40" s="39"/>
    </row>
    <row r="41" spans="2:44" x14ac:dyDescent="0.15">
      <c r="B41" s="36">
        <v>17</v>
      </c>
      <c r="C41" s="52">
        <v>139.5513</v>
      </c>
      <c r="D41" s="46">
        <v>7</v>
      </c>
      <c r="E41" s="47">
        <v>9</v>
      </c>
      <c r="F41" s="47">
        <v>14</v>
      </c>
      <c r="G41" s="47">
        <v>32</v>
      </c>
      <c r="H41" s="48">
        <v>37</v>
      </c>
      <c r="I41" s="45">
        <v>56.5473</v>
      </c>
      <c r="J41" s="45"/>
      <c r="K41" s="48"/>
      <c r="M41" s="36">
        <v>17</v>
      </c>
      <c r="N41" s="63">
        <v>139.5513</v>
      </c>
      <c r="O41" s="12">
        <v>7</v>
      </c>
      <c r="P41" s="58">
        <v>9</v>
      </c>
      <c r="Q41" s="58">
        <v>14</v>
      </c>
      <c r="R41" s="58">
        <v>32</v>
      </c>
      <c r="S41" s="5">
        <v>37</v>
      </c>
      <c r="T41" s="5">
        <v>15.711</v>
      </c>
      <c r="U41" s="39" t="s">
        <v>1</v>
      </c>
      <c r="V41" s="39"/>
      <c r="X41" s="36">
        <v>17</v>
      </c>
      <c r="Y41" s="63">
        <v>139.5513</v>
      </c>
      <c r="Z41" s="12">
        <v>7</v>
      </c>
      <c r="AA41" s="58">
        <v>9</v>
      </c>
      <c r="AB41" s="58">
        <v>14</v>
      </c>
      <c r="AC41" s="58">
        <v>32</v>
      </c>
      <c r="AD41" s="5">
        <v>37</v>
      </c>
      <c r="AE41" s="39">
        <v>70.647599999999997</v>
      </c>
      <c r="AF41" s="70"/>
      <c r="AG41" s="3"/>
      <c r="AI41" s="36">
        <v>18</v>
      </c>
      <c r="AJ41" s="63">
        <v>139.5513</v>
      </c>
      <c r="AK41" s="12">
        <v>7</v>
      </c>
      <c r="AL41" s="58">
        <v>9</v>
      </c>
      <c r="AM41" s="58">
        <v>14</v>
      </c>
      <c r="AN41" s="58">
        <v>37</v>
      </c>
      <c r="AO41" s="58">
        <v>32</v>
      </c>
      <c r="AP41" s="5">
        <v>38.456000000000003</v>
      </c>
      <c r="AQ41" s="41">
        <f>13/20</f>
        <v>0.65</v>
      </c>
      <c r="AR41" s="39"/>
    </row>
    <row r="42" spans="2:44" x14ac:dyDescent="0.15">
      <c r="B42" s="36">
        <v>18</v>
      </c>
      <c r="C42" s="52">
        <v>139.5513</v>
      </c>
      <c r="D42" s="46">
        <v>7</v>
      </c>
      <c r="E42" s="47">
        <v>9</v>
      </c>
      <c r="F42" s="47">
        <v>14</v>
      </c>
      <c r="G42" s="47">
        <v>32</v>
      </c>
      <c r="H42" s="48">
        <v>37</v>
      </c>
      <c r="I42" s="45">
        <v>45.947099999999999</v>
      </c>
      <c r="J42" s="45"/>
      <c r="K42" s="48"/>
      <c r="M42" s="36">
        <v>18</v>
      </c>
      <c r="N42" s="63">
        <v>139.5513</v>
      </c>
      <c r="O42" s="12">
        <v>7</v>
      </c>
      <c r="P42" s="58">
        <v>9</v>
      </c>
      <c r="Q42" s="58">
        <v>14</v>
      </c>
      <c r="R42" s="58">
        <v>32</v>
      </c>
      <c r="S42" s="5">
        <v>37</v>
      </c>
      <c r="T42" s="5">
        <v>16.934999999999999</v>
      </c>
      <c r="U42" s="41">
        <f>4/20</f>
        <v>0.2</v>
      </c>
      <c r="V42" s="39"/>
      <c r="X42" s="36">
        <v>18</v>
      </c>
      <c r="Y42" s="63">
        <v>139.5513</v>
      </c>
      <c r="Z42" s="12">
        <v>7</v>
      </c>
      <c r="AA42" s="58">
        <v>9</v>
      </c>
      <c r="AB42" s="58">
        <v>14</v>
      </c>
      <c r="AC42" s="58">
        <v>32</v>
      </c>
      <c r="AD42" s="5">
        <v>37</v>
      </c>
      <c r="AE42" s="39">
        <v>85.968400000000003</v>
      </c>
      <c r="AF42" s="70"/>
      <c r="AG42" s="3"/>
      <c r="AI42" s="36">
        <v>19</v>
      </c>
      <c r="AJ42" s="63">
        <v>139.5513</v>
      </c>
      <c r="AK42" s="12">
        <v>7</v>
      </c>
      <c r="AL42" s="58">
        <v>9</v>
      </c>
      <c r="AM42" s="58">
        <v>14</v>
      </c>
      <c r="AN42" s="58">
        <v>32</v>
      </c>
      <c r="AO42" s="58">
        <v>37</v>
      </c>
      <c r="AP42" s="5">
        <v>43.593899999999998</v>
      </c>
      <c r="AQ42" s="39"/>
      <c r="AR42" s="39"/>
    </row>
    <row r="43" spans="2:44" ht="14.25" thickBot="1" x14ac:dyDescent="0.2">
      <c r="B43" s="36">
        <v>19</v>
      </c>
      <c r="C43" s="52">
        <v>139.5513</v>
      </c>
      <c r="D43" s="46">
        <v>7</v>
      </c>
      <c r="E43" s="47">
        <v>9</v>
      </c>
      <c r="F43" s="47">
        <v>14</v>
      </c>
      <c r="G43" s="47">
        <v>32</v>
      </c>
      <c r="H43" s="48">
        <v>37</v>
      </c>
      <c r="I43" s="45">
        <v>41.353299999999997</v>
      </c>
      <c r="J43" s="45"/>
      <c r="K43" s="48"/>
      <c r="M43" s="36">
        <v>19</v>
      </c>
      <c r="N43" s="63">
        <v>139.5513</v>
      </c>
      <c r="O43" s="12">
        <v>7</v>
      </c>
      <c r="P43" s="58">
        <v>9</v>
      </c>
      <c r="Q43" s="58">
        <v>14</v>
      </c>
      <c r="R43" s="58">
        <v>32</v>
      </c>
      <c r="S43" s="5">
        <v>37</v>
      </c>
      <c r="T43" s="5">
        <v>15.331</v>
      </c>
      <c r="U43" s="39"/>
      <c r="V43" s="39"/>
      <c r="X43" s="36">
        <v>19</v>
      </c>
      <c r="Y43" s="63">
        <v>139.5513</v>
      </c>
      <c r="Z43" s="12">
        <v>7</v>
      </c>
      <c r="AA43" s="58">
        <v>9</v>
      </c>
      <c r="AB43" s="58">
        <v>14</v>
      </c>
      <c r="AC43" s="58">
        <v>32</v>
      </c>
      <c r="AD43" s="5">
        <v>37</v>
      </c>
      <c r="AE43" s="39">
        <v>83.985399999999998</v>
      </c>
      <c r="AF43" s="70"/>
      <c r="AG43" s="3"/>
      <c r="AI43" s="37">
        <v>20</v>
      </c>
      <c r="AJ43" s="64">
        <v>139.5513</v>
      </c>
      <c r="AK43" s="62">
        <v>7</v>
      </c>
      <c r="AL43" s="60">
        <v>9</v>
      </c>
      <c r="AM43" s="60">
        <v>14</v>
      </c>
      <c r="AN43" s="60">
        <v>37</v>
      </c>
      <c r="AO43" s="60">
        <v>32</v>
      </c>
      <c r="AP43" s="34">
        <v>40.860300000000002</v>
      </c>
      <c r="AQ43" s="40"/>
      <c r="AR43" s="40"/>
    </row>
    <row r="44" spans="2:44" ht="14.25" thickBot="1" x14ac:dyDescent="0.2">
      <c r="B44" s="37">
        <v>20</v>
      </c>
      <c r="C44" s="53">
        <v>139.5513</v>
      </c>
      <c r="D44" s="54">
        <v>7</v>
      </c>
      <c r="E44" s="55">
        <v>9</v>
      </c>
      <c r="F44" s="55">
        <v>14</v>
      </c>
      <c r="G44" s="55">
        <v>32</v>
      </c>
      <c r="H44" s="56">
        <v>37</v>
      </c>
      <c r="I44" s="57">
        <v>56.3583</v>
      </c>
      <c r="J44" s="57"/>
      <c r="K44" s="56"/>
      <c r="M44" s="37">
        <v>20</v>
      </c>
      <c r="N44" s="64">
        <v>139.5513</v>
      </c>
      <c r="O44" s="62">
        <v>7</v>
      </c>
      <c r="P44" s="60">
        <v>9</v>
      </c>
      <c r="Q44" s="60">
        <v>14</v>
      </c>
      <c r="R44" s="60">
        <v>37</v>
      </c>
      <c r="S44" s="34">
        <v>32</v>
      </c>
      <c r="T44" s="34">
        <v>15.860300000000001</v>
      </c>
      <c r="U44" s="40"/>
      <c r="V44" s="40"/>
      <c r="X44" s="37">
        <v>20</v>
      </c>
      <c r="Y44" s="64">
        <v>139.5513</v>
      </c>
      <c r="Z44" s="62">
        <v>7</v>
      </c>
      <c r="AA44" s="60">
        <v>9</v>
      </c>
      <c r="AB44" s="60">
        <v>14</v>
      </c>
      <c r="AC44" s="60">
        <v>32</v>
      </c>
      <c r="AD44" s="34">
        <v>37</v>
      </c>
      <c r="AE44" s="40">
        <v>86.059200000000004</v>
      </c>
      <c r="AF44" s="73"/>
      <c r="AG44" s="7"/>
    </row>
    <row r="45" spans="2:44" ht="14.25" thickBot="1" x14ac:dyDescent="0.2"/>
    <row r="46" spans="2:44" ht="14.25" thickBot="1" x14ac:dyDescent="0.2">
      <c r="B46" s="22" t="s">
        <v>9</v>
      </c>
      <c r="C46" s="13" t="s">
        <v>4</v>
      </c>
      <c r="D46" s="93" t="s">
        <v>5</v>
      </c>
      <c r="E46" s="93"/>
      <c r="F46" s="93"/>
      <c r="G46" s="93"/>
      <c r="H46" s="93"/>
      <c r="I46">
        <f>AVERAGE(I47:I66)</f>
        <v>92.371209999999991</v>
      </c>
      <c r="J46" s="15" t="s">
        <v>7</v>
      </c>
      <c r="K46" s="16" t="s">
        <v>8</v>
      </c>
      <c r="M46" s="22" t="s">
        <v>9</v>
      </c>
      <c r="N46" s="13" t="s">
        <v>4</v>
      </c>
      <c r="O46" s="93" t="s">
        <v>5</v>
      </c>
      <c r="P46" s="93"/>
      <c r="Q46" s="93"/>
      <c r="R46" s="93"/>
      <c r="S46" s="93"/>
      <c r="T46">
        <f>AVERAGE(T47:T66)</f>
        <v>22.816089999999996</v>
      </c>
      <c r="U46" s="15" t="s">
        <v>7</v>
      </c>
      <c r="V46" s="16" t="s">
        <v>8</v>
      </c>
      <c r="X46" s="22" t="s">
        <v>9</v>
      </c>
      <c r="Y46" s="13" t="s">
        <v>4</v>
      </c>
      <c r="Z46" s="93" t="s">
        <v>5</v>
      </c>
      <c r="AA46" s="93"/>
      <c r="AB46" s="93"/>
      <c r="AC46" s="93"/>
      <c r="AD46" s="93"/>
      <c r="AE46" s="14" t="s">
        <v>6</v>
      </c>
      <c r="AF46" s="15" t="s">
        <v>7</v>
      </c>
      <c r="AG46" s="16" t="s">
        <v>8</v>
      </c>
    </row>
    <row r="47" spans="2:44" x14ac:dyDescent="0.15">
      <c r="B47" s="35">
        <v>1</v>
      </c>
      <c r="C47" s="21">
        <v>143.71109999999999</v>
      </c>
      <c r="D47" s="42">
        <v>11</v>
      </c>
      <c r="E47" s="43">
        <v>28</v>
      </c>
      <c r="F47" s="43">
        <v>32</v>
      </c>
      <c r="G47" s="43">
        <v>33</v>
      </c>
      <c r="H47" s="44">
        <v>34</v>
      </c>
      <c r="I47" s="21">
        <v>87.605900000000005</v>
      </c>
      <c r="J47" s="38"/>
      <c r="K47" s="33"/>
      <c r="M47" s="35">
        <v>1</v>
      </c>
      <c r="N47" s="38">
        <v>143.92910000000001</v>
      </c>
      <c r="O47" s="61">
        <v>10</v>
      </c>
      <c r="P47" s="59">
        <v>8</v>
      </c>
      <c r="Q47" s="59">
        <v>32</v>
      </c>
      <c r="R47" s="59">
        <v>33</v>
      </c>
      <c r="S47" s="33">
        <v>34</v>
      </c>
      <c r="T47" s="38">
        <v>23.657399999999999</v>
      </c>
      <c r="U47" s="38"/>
      <c r="V47" s="38"/>
      <c r="X47" s="35">
        <v>1</v>
      </c>
      <c r="Y47" s="21">
        <v>145.9659</v>
      </c>
      <c r="Z47" s="42">
        <v>8</v>
      </c>
      <c r="AA47" s="43">
        <v>14</v>
      </c>
      <c r="AB47" s="43">
        <v>28</v>
      </c>
      <c r="AC47" s="43">
        <v>32</v>
      </c>
      <c r="AD47" s="44">
        <v>33</v>
      </c>
      <c r="AE47" s="21">
        <v>90.286799999999999</v>
      </c>
      <c r="AF47" s="10" t="s">
        <v>16</v>
      </c>
      <c r="AG47" s="69"/>
    </row>
    <row r="48" spans="2:44" x14ac:dyDescent="0.15">
      <c r="B48" s="36">
        <v>2</v>
      </c>
      <c r="C48" s="45">
        <v>143.29740000000001</v>
      </c>
      <c r="D48" s="46">
        <v>7</v>
      </c>
      <c r="E48" s="47">
        <v>9</v>
      </c>
      <c r="F48" s="47">
        <v>14</v>
      </c>
      <c r="G48" s="47">
        <v>27</v>
      </c>
      <c r="H48" s="48">
        <v>32</v>
      </c>
      <c r="I48" s="45">
        <v>130.33420000000001</v>
      </c>
      <c r="J48" s="39"/>
      <c r="K48" s="5"/>
      <c r="M48" s="36">
        <v>2</v>
      </c>
      <c r="N48" s="39">
        <v>143.15989999999999</v>
      </c>
      <c r="O48" s="12">
        <v>7</v>
      </c>
      <c r="P48" s="58">
        <v>11</v>
      </c>
      <c r="Q48" s="58">
        <v>17</v>
      </c>
      <c r="R48" s="58">
        <v>28</v>
      </c>
      <c r="S48" s="5">
        <v>36</v>
      </c>
      <c r="T48" s="39">
        <v>18.3139</v>
      </c>
      <c r="U48" s="39"/>
      <c r="V48" s="39"/>
      <c r="X48" s="36">
        <v>2</v>
      </c>
      <c r="Y48" s="45">
        <v>144.57810000000001</v>
      </c>
      <c r="Z48" s="46">
        <v>9</v>
      </c>
      <c r="AA48" s="47">
        <v>28</v>
      </c>
      <c r="AB48" s="47">
        <v>14</v>
      </c>
      <c r="AC48" s="47">
        <v>33</v>
      </c>
      <c r="AD48" s="48">
        <v>32</v>
      </c>
      <c r="AE48" s="45">
        <v>143.48679999999999</v>
      </c>
      <c r="AF48" s="71">
        <f>AF54/SUM(AE47:AE66)</f>
        <v>3.5529490068915366E-4</v>
      </c>
      <c r="AG48" s="3"/>
    </row>
    <row r="49" spans="2:33" x14ac:dyDescent="0.15">
      <c r="B49" s="36">
        <v>3</v>
      </c>
      <c r="C49" s="45">
        <v>143.1857</v>
      </c>
      <c r="D49" s="46">
        <v>7</v>
      </c>
      <c r="E49" s="47">
        <v>11</v>
      </c>
      <c r="F49" s="47">
        <v>28</v>
      </c>
      <c r="G49" s="47">
        <v>34</v>
      </c>
      <c r="H49" s="48">
        <v>32</v>
      </c>
      <c r="I49" s="45">
        <v>103.6135</v>
      </c>
      <c r="J49" s="39" t="s">
        <v>12</v>
      </c>
      <c r="K49" s="5"/>
      <c r="M49" s="36">
        <v>3</v>
      </c>
      <c r="N49" s="39">
        <v>142.42930000000001</v>
      </c>
      <c r="O49" s="12">
        <v>7</v>
      </c>
      <c r="P49" s="58">
        <v>28</v>
      </c>
      <c r="Q49" s="58">
        <v>28</v>
      </c>
      <c r="R49" s="58">
        <v>23</v>
      </c>
      <c r="S49" s="5">
        <v>36</v>
      </c>
      <c r="T49" s="39">
        <v>23.875599999999999</v>
      </c>
      <c r="U49" s="39"/>
      <c r="V49" s="39"/>
      <c r="X49" s="36">
        <v>3</v>
      </c>
      <c r="Y49" s="45">
        <v>143.1857</v>
      </c>
      <c r="Z49" s="46">
        <v>11</v>
      </c>
      <c r="AA49" s="47">
        <v>28</v>
      </c>
      <c r="AB49" s="47">
        <v>32</v>
      </c>
      <c r="AC49" s="47">
        <v>22</v>
      </c>
      <c r="AD49" s="48">
        <v>31</v>
      </c>
      <c r="AE49" s="45">
        <v>146.13</v>
      </c>
      <c r="AF49" s="70" t="s">
        <v>12</v>
      </c>
      <c r="AG49" s="3"/>
    </row>
    <row r="50" spans="2:33" x14ac:dyDescent="0.15">
      <c r="B50" s="36">
        <v>4</v>
      </c>
      <c r="C50" s="45">
        <v>143.0926</v>
      </c>
      <c r="D50" s="46">
        <v>7</v>
      </c>
      <c r="E50" s="47">
        <v>9</v>
      </c>
      <c r="F50" s="47">
        <v>13</v>
      </c>
      <c r="G50" s="47">
        <v>32</v>
      </c>
      <c r="H50" s="48">
        <v>37</v>
      </c>
      <c r="I50" s="45">
        <v>81.486099999999993</v>
      </c>
      <c r="J50" s="68">
        <f>J54/SUM(I47:I66)</f>
        <v>3.7890593833295031E-4</v>
      </c>
      <c r="K50" s="5"/>
      <c r="M50" s="36">
        <v>4</v>
      </c>
      <c r="N50" s="39">
        <v>142.16540000000001</v>
      </c>
      <c r="O50" s="12">
        <v>7</v>
      </c>
      <c r="P50" s="58">
        <v>9</v>
      </c>
      <c r="Q50" s="58">
        <v>14</v>
      </c>
      <c r="R50" s="58">
        <v>36</v>
      </c>
      <c r="S50" s="5">
        <v>37</v>
      </c>
      <c r="T50" s="39">
        <v>23.688300000000002</v>
      </c>
      <c r="U50" s="39"/>
      <c r="V50" s="39"/>
      <c r="X50" s="36">
        <v>4</v>
      </c>
      <c r="Y50" s="45">
        <v>143.1857</v>
      </c>
      <c r="Z50" s="46">
        <v>7</v>
      </c>
      <c r="AA50" s="47">
        <v>11</v>
      </c>
      <c r="AB50" s="47">
        <v>28</v>
      </c>
      <c r="AC50" s="47">
        <v>32</v>
      </c>
      <c r="AD50" s="48">
        <v>34</v>
      </c>
      <c r="AE50" s="45">
        <v>105.2826</v>
      </c>
      <c r="AF50" s="71">
        <f>AF56/SUM(AE47:AE66)</f>
        <v>2.8423592055132292E-4</v>
      </c>
      <c r="AG50" s="3"/>
    </row>
    <row r="51" spans="2:33" x14ac:dyDescent="0.15">
      <c r="B51" s="36">
        <v>5</v>
      </c>
      <c r="C51" s="45">
        <v>140.70580000000001</v>
      </c>
      <c r="D51" s="46">
        <v>7</v>
      </c>
      <c r="E51" s="47">
        <v>10</v>
      </c>
      <c r="F51" s="47">
        <v>14</v>
      </c>
      <c r="G51" s="47">
        <v>28</v>
      </c>
      <c r="H51" s="48">
        <v>32</v>
      </c>
      <c r="I51" s="45">
        <v>71.469800000000006</v>
      </c>
      <c r="J51" s="39"/>
      <c r="K51" s="5"/>
      <c r="M51" s="36">
        <v>5</v>
      </c>
      <c r="N51" s="39">
        <v>142.16540000000001</v>
      </c>
      <c r="O51" s="12">
        <v>7</v>
      </c>
      <c r="P51" s="58">
        <v>9</v>
      </c>
      <c r="Q51" s="58">
        <v>14</v>
      </c>
      <c r="R51" s="58">
        <v>36</v>
      </c>
      <c r="S51" s="5">
        <v>37</v>
      </c>
      <c r="T51" s="39">
        <v>27.036100000000001</v>
      </c>
      <c r="U51" s="39"/>
      <c r="V51" s="39"/>
      <c r="X51" s="36">
        <v>5</v>
      </c>
      <c r="Y51" s="45">
        <v>142.75890000000001</v>
      </c>
      <c r="Z51" s="46">
        <v>7</v>
      </c>
      <c r="AA51" s="47">
        <v>11</v>
      </c>
      <c r="AB51" s="47">
        <v>34</v>
      </c>
      <c r="AC51" s="47">
        <v>32</v>
      </c>
      <c r="AD51" s="48">
        <v>34</v>
      </c>
      <c r="AE51" s="45">
        <v>93.713800000000006</v>
      </c>
      <c r="AF51" s="70"/>
      <c r="AG51" s="3"/>
    </row>
    <row r="52" spans="2:33" x14ac:dyDescent="0.15">
      <c r="B52" s="36">
        <v>6</v>
      </c>
      <c r="C52" s="45">
        <v>140.279</v>
      </c>
      <c r="D52" s="46">
        <v>7</v>
      </c>
      <c r="E52" s="47">
        <v>10</v>
      </c>
      <c r="F52" s="47">
        <v>14</v>
      </c>
      <c r="G52" s="47">
        <v>37</v>
      </c>
      <c r="H52" s="48">
        <v>32</v>
      </c>
      <c r="I52" s="45">
        <v>89.155000000000001</v>
      </c>
      <c r="J52" s="39"/>
      <c r="K52" s="5"/>
      <c r="M52" s="36">
        <v>6</v>
      </c>
      <c r="N52" s="39">
        <v>141.91640000000001</v>
      </c>
      <c r="O52" s="12">
        <v>7</v>
      </c>
      <c r="P52" s="58">
        <v>9</v>
      </c>
      <c r="Q52" s="58">
        <v>14</v>
      </c>
      <c r="R52" s="58">
        <v>28</v>
      </c>
      <c r="S52" s="5">
        <v>36</v>
      </c>
      <c r="T52" s="39">
        <v>25.3245</v>
      </c>
      <c r="U52" s="39"/>
      <c r="V52" s="39"/>
      <c r="X52" s="36">
        <v>6</v>
      </c>
      <c r="Y52" s="49">
        <v>139.97819999999999</v>
      </c>
      <c r="Z52" s="46">
        <v>7</v>
      </c>
      <c r="AA52" s="47">
        <v>9</v>
      </c>
      <c r="AB52" s="47">
        <v>14</v>
      </c>
      <c r="AC52" s="47">
        <v>28</v>
      </c>
      <c r="AD52" s="48">
        <v>32</v>
      </c>
      <c r="AE52" s="45">
        <v>113.7985</v>
      </c>
      <c r="AF52" s="70"/>
      <c r="AG52" s="3"/>
    </row>
    <row r="53" spans="2:33" x14ac:dyDescent="0.15">
      <c r="B53" s="36">
        <v>7</v>
      </c>
      <c r="C53" s="49">
        <v>139.97819999999999</v>
      </c>
      <c r="D53" s="46">
        <v>7</v>
      </c>
      <c r="E53" s="47">
        <v>9</v>
      </c>
      <c r="F53" s="47">
        <v>14</v>
      </c>
      <c r="G53" s="47">
        <v>28</v>
      </c>
      <c r="H53" s="48">
        <v>32</v>
      </c>
      <c r="I53" s="45">
        <v>109.4558</v>
      </c>
      <c r="J53" s="39" t="s">
        <v>0</v>
      </c>
      <c r="K53" s="5" t="s">
        <v>13</v>
      </c>
      <c r="M53" s="36">
        <v>7</v>
      </c>
      <c r="N53" s="39">
        <v>141.91640000000001</v>
      </c>
      <c r="O53" s="12">
        <v>7</v>
      </c>
      <c r="P53" s="58">
        <v>9</v>
      </c>
      <c r="Q53" s="58">
        <v>14</v>
      </c>
      <c r="R53" s="58">
        <v>28</v>
      </c>
      <c r="S53" s="5">
        <v>36</v>
      </c>
      <c r="T53" s="39">
        <v>25.71</v>
      </c>
      <c r="U53" s="39"/>
      <c r="V53" s="39"/>
      <c r="X53" s="36">
        <v>7</v>
      </c>
      <c r="Y53" s="49">
        <v>139.97819999999999</v>
      </c>
      <c r="Z53" s="46">
        <v>7</v>
      </c>
      <c r="AA53" s="47">
        <v>9</v>
      </c>
      <c r="AB53" s="47">
        <v>14</v>
      </c>
      <c r="AC53" s="47">
        <v>28</v>
      </c>
      <c r="AD53" s="48">
        <v>32</v>
      </c>
      <c r="AE53" s="45">
        <v>132.05350000000001</v>
      </c>
      <c r="AF53" s="70" t="s">
        <v>0</v>
      </c>
      <c r="AG53" s="3" t="s">
        <v>2</v>
      </c>
    </row>
    <row r="54" spans="2:33" x14ac:dyDescent="0.15">
      <c r="B54" s="36">
        <v>8</v>
      </c>
      <c r="C54" s="49">
        <v>139.97819999999999</v>
      </c>
      <c r="D54" s="46">
        <v>7</v>
      </c>
      <c r="E54" s="47">
        <v>9</v>
      </c>
      <c r="F54" s="47">
        <v>14</v>
      </c>
      <c r="G54" s="47">
        <v>28</v>
      </c>
      <c r="H54" s="48">
        <v>32</v>
      </c>
      <c r="I54" s="45">
        <v>91.825900000000004</v>
      </c>
      <c r="J54" s="41">
        <f>14/20</f>
        <v>0.7</v>
      </c>
      <c r="K54" s="5" t="s">
        <v>3</v>
      </c>
      <c r="M54" s="36">
        <v>8</v>
      </c>
      <c r="N54" s="39">
        <v>141.20419999999999</v>
      </c>
      <c r="O54" s="12">
        <v>7</v>
      </c>
      <c r="P54" s="58">
        <v>11</v>
      </c>
      <c r="Q54" s="58">
        <v>14</v>
      </c>
      <c r="R54" s="58">
        <v>37</v>
      </c>
      <c r="S54" s="5">
        <v>32</v>
      </c>
      <c r="T54" s="39">
        <v>23.639500000000002</v>
      </c>
      <c r="U54" s="39"/>
      <c r="V54" s="5" t="s">
        <v>2</v>
      </c>
      <c r="X54" s="36">
        <v>8</v>
      </c>
      <c r="Y54" s="49">
        <v>139.97819999999999</v>
      </c>
      <c r="Z54" s="46">
        <v>7</v>
      </c>
      <c r="AA54" s="47">
        <v>9</v>
      </c>
      <c r="AB54" s="47">
        <v>14</v>
      </c>
      <c r="AC54" s="47">
        <v>28</v>
      </c>
      <c r="AD54" s="48">
        <v>32</v>
      </c>
      <c r="AE54" s="45">
        <v>102.2368</v>
      </c>
      <c r="AF54" s="72">
        <f>15/20</f>
        <v>0.75</v>
      </c>
      <c r="AG54" s="3" t="s">
        <v>3</v>
      </c>
    </row>
    <row r="55" spans="2:33" x14ac:dyDescent="0.15">
      <c r="B55" s="36">
        <v>9</v>
      </c>
      <c r="C55" s="49">
        <v>139.97819999999999</v>
      </c>
      <c r="D55" s="46">
        <v>7</v>
      </c>
      <c r="E55" s="47">
        <v>9</v>
      </c>
      <c r="F55" s="47">
        <v>14</v>
      </c>
      <c r="G55" s="47">
        <v>28</v>
      </c>
      <c r="H55" s="48">
        <v>32</v>
      </c>
      <c r="I55" s="45">
        <v>78.931700000000006</v>
      </c>
      <c r="J55" s="39" t="s">
        <v>1</v>
      </c>
      <c r="K55" s="5" t="s">
        <v>11</v>
      </c>
      <c r="M55" s="36">
        <v>9</v>
      </c>
      <c r="N55" s="39">
        <v>141.20419999999999</v>
      </c>
      <c r="O55" s="12">
        <v>7</v>
      </c>
      <c r="P55" s="58">
        <v>11</v>
      </c>
      <c r="Q55" s="58">
        <v>14</v>
      </c>
      <c r="R55" s="58">
        <v>37</v>
      </c>
      <c r="S55" s="5">
        <v>32</v>
      </c>
      <c r="T55" s="39">
        <v>13.7959</v>
      </c>
      <c r="U55" s="39"/>
      <c r="V55" s="5" t="s">
        <v>3</v>
      </c>
      <c r="X55" s="36">
        <v>9</v>
      </c>
      <c r="Y55" s="52">
        <v>139.5513</v>
      </c>
      <c r="Z55" s="46">
        <v>7</v>
      </c>
      <c r="AA55" s="47">
        <v>9</v>
      </c>
      <c r="AB55" s="47">
        <v>14</v>
      </c>
      <c r="AC55" s="47">
        <v>32</v>
      </c>
      <c r="AD55" s="48">
        <v>37</v>
      </c>
      <c r="AE55" s="45">
        <v>93.613699999999994</v>
      </c>
      <c r="AF55" s="70" t="s">
        <v>1</v>
      </c>
      <c r="AG55" s="3" t="s">
        <v>11</v>
      </c>
    </row>
    <row r="56" spans="2:33" x14ac:dyDescent="0.15">
      <c r="B56" s="36">
        <v>10</v>
      </c>
      <c r="C56" s="52">
        <v>139.5513</v>
      </c>
      <c r="D56" s="46">
        <v>7</v>
      </c>
      <c r="E56" s="47">
        <v>9</v>
      </c>
      <c r="F56" s="47">
        <v>14</v>
      </c>
      <c r="G56" s="47">
        <v>32</v>
      </c>
      <c r="H56" s="48">
        <v>37</v>
      </c>
      <c r="I56" s="45">
        <v>89.348500000000001</v>
      </c>
      <c r="J56" s="41">
        <f>11/20</f>
        <v>0.55000000000000004</v>
      </c>
      <c r="K56" s="48">
        <v>0.5</v>
      </c>
      <c r="M56" s="36">
        <v>10</v>
      </c>
      <c r="N56" s="39">
        <v>140.70580000000001</v>
      </c>
      <c r="O56" s="12">
        <v>7</v>
      </c>
      <c r="P56" s="58">
        <v>10</v>
      </c>
      <c r="Q56" s="58">
        <v>14</v>
      </c>
      <c r="R56" s="58">
        <v>28</v>
      </c>
      <c r="S56" s="5">
        <v>32</v>
      </c>
      <c r="T56" s="39">
        <v>20.701899999999998</v>
      </c>
      <c r="U56" s="39" t="s">
        <v>12</v>
      </c>
      <c r="V56" s="5" t="s">
        <v>11</v>
      </c>
      <c r="X56" s="36">
        <v>10</v>
      </c>
      <c r="Y56" s="52">
        <v>139.5513</v>
      </c>
      <c r="Z56" s="46">
        <v>7</v>
      </c>
      <c r="AA56" s="47">
        <v>9</v>
      </c>
      <c r="AB56" s="47">
        <v>14</v>
      </c>
      <c r="AC56" s="47">
        <v>37</v>
      </c>
      <c r="AD56" s="48">
        <v>32</v>
      </c>
      <c r="AE56" s="45">
        <v>93.944400000000002</v>
      </c>
      <c r="AF56" s="72">
        <f>12/20</f>
        <v>0.6</v>
      </c>
      <c r="AG56" s="3">
        <v>0.5</v>
      </c>
    </row>
    <row r="57" spans="2:33" x14ac:dyDescent="0.15">
      <c r="B57" s="36">
        <v>11</v>
      </c>
      <c r="C57" s="52">
        <v>139.5513</v>
      </c>
      <c r="D57" s="46">
        <v>7</v>
      </c>
      <c r="E57" s="47">
        <v>9</v>
      </c>
      <c r="F57" s="47">
        <v>14</v>
      </c>
      <c r="G57" s="47">
        <v>32</v>
      </c>
      <c r="H57" s="48">
        <v>37</v>
      </c>
      <c r="I57" s="45">
        <v>90.0291</v>
      </c>
      <c r="J57" s="39"/>
      <c r="K57" s="5"/>
      <c r="M57" s="36">
        <v>11</v>
      </c>
      <c r="N57" s="65">
        <v>139.97819999999999</v>
      </c>
      <c r="O57" s="12">
        <v>9</v>
      </c>
      <c r="P57" s="58">
        <v>28</v>
      </c>
      <c r="Q57" s="58">
        <v>14</v>
      </c>
      <c r="R57" s="58">
        <v>25</v>
      </c>
      <c r="S57" s="5">
        <v>32</v>
      </c>
      <c r="T57" s="39">
        <v>17.483899999999998</v>
      </c>
      <c r="U57" s="68">
        <f>U62/SUM(T47:T66)</f>
        <v>1.0957179779708093E-3</v>
      </c>
      <c r="V57" s="48">
        <v>1</v>
      </c>
      <c r="X57" s="36">
        <v>11</v>
      </c>
      <c r="Y57" s="52">
        <v>139.5513</v>
      </c>
      <c r="Z57" s="46">
        <v>7</v>
      </c>
      <c r="AA57" s="47">
        <v>9</v>
      </c>
      <c r="AB57" s="47">
        <v>14</v>
      </c>
      <c r="AC57" s="47">
        <v>32</v>
      </c>
      <c r="AD57" s="48">
        <v>37</v>
      </c>
      <c r="AE57" s="45">
        <v>88.260300000000001</v>
      </c>
      <c r="AF57" s="70"/>
      <c r="AG57" s="3" t="s">
        <v>14</v>
      </c>
    </row>
    <row r="58" spans="2:33" x14ac:dyDescent="0.15">
      <c r="B58" s="36">
        <v>12</v>
      </c>
      <c r="C58" s="52">
        <v>139.5513</v>
      </c>
      <c r="D58" s="46">
        <v>7</v>
      </c>
      <c r="E58" s="47">
        <v>9</v>
      </c>
      <c r="F58" s="47">
        <v>14</v>
      </c>
      <c r="G58" s="47">
        <v>32</v>
      </c>
      <c r="H58" s="48">
        <v>37</v>
      </c>
      <c r="I58" s="45">
        <v>105.4169</v>
      </c>
      <c r="J58" s="39"/>
      <c r="K58" s="5"/>
      <c r="M58" s="36">
        <v>12</v>
      </c>
      <c r="N58" s="65">
        <v>139.97819999999999</v>
      </c>
      <c r="O58" s="12">
        <v>7</v>
      </c>
      <c r="P58" s="58">
        <v>9</v>
      </c>
      <c r="Q58" s="58">
        <v>14</v>
      </c>
      <c r="R58" s="58">
        <v>28</v>
      </c>
      <c r="S58" s="5">
        <v>32</v>
      </c>
      <c r="T58" s="39">
        <v>22.128599999999999</v>
      </c>
      <c r="U58" s="39"/>
      <c r="V58" s="39" t="s">
        <v>14</v>
      </c>
      <c r="X58" s="36">
        <v>12</v>
      </c>
      <c r="Y58" s="52">
        <v>139.5513</v>
      </c>
      <c r="Z58" s="46">
        <v>7</v>
      </c>
      <c r="AA58" s="47">
        <v>9</v>
      </c>
      <c r="AB58" s="47">
        <v>14</v>
      </c>
      <c r="AC58" s="47">
        <v>32</v>
      </c>
      <c r="AD58" s="48">
        <v>37</v>
      </c>
      <c r="AE58" s="45">
        <v>116.67319999999999</v>
      </c>
      <c r="AF58" s="70"/>
      <c r="AG58" s="3">
        <v>0.8</v>
      </c>
    </row>
    <row r="59" spans="2:33" x14ac:dyDescent="0.15">
      <c r="B59" s="36">
        <v>13</v>
      </c>
      <c r="C59" s="52">
        <v>139.5513</v>
      </c>
      <c r="D59" s="46">
        <v>7</v>
      </c>
      <c r="E59" s="47">
        <v>9</v>
      </c>
      <c r="F59" s="47">
        <v>14</v>
      </c>
      <c r="G59" s="47">
        <v>32</v>
      </c>
      <c r="H59" s="48">
        <v>37</v>
      </c>
      <c r="I59" s="45">
        <v>94.492000000000004</v>
      </c>
      <c r="J59" s="39"/>
      <c r="K59" s="5"/>
      <c r="M59" s="36">
        <v>13</v>
      </c>
      <c r="N59" s="63">
        <v>139.5513</v>
      </c>
      <c r="O59" s="12">
        <v>7</v>
      </c>
      <c r="P59" s="58">
        <v>9</v>
      </c>
      <c r="Q59" s="58">
        <v>14</v>
      </c>
      <c r="R59" s="58">
        <v>32</v>
      </c>
      <c r="S59" s="5">
        <v>37</v>
      </c>
      <c r="T59" s="39">
        <v>19.0305</v>
      </c>
      <c r="U59" s="39"/>
      <c r="V59" s="39">
        <v>0.5</v>
      </c>
      <c r="X59" s="36">
        <v>13</v>
      </c>
      <c r="Y59" s="52">
        <v>139.5513</v>
      </c>
      <c r="Z59" s="46">
        <v>7</v>
      </c>
      <c r="AA59" s="47">
        <v>9</v>
      </c>
      <c r="AB59" s="47">
        <v>14</v>
      </c>
      <c r="AC59" s="47">
        <v>32</v>
      </c>
      <c r="AD59" s="48">
        <v>37</v>
      </c>
      <c r="AE59" s="45">
        <v>112.3326</v>
      </c>
      <c r="AF59" s="70"/>
      <c r="AG59" s="3"/>
    </row>
    <row r="60" spans="2:33" x14ac:dyDescent="0.15">
      <c r="B60" s="36">
        <v>14</v>
      </c>
      <c r="C60" s="52">
        <v>139.5513</v>
      </c>
      <c r="D60" s="46">
        <v>7</v>
      </c>
      <c r="E60" s="47">
        <v>9</v>
      </c>
      <c r="F60" s="47">
        <v>14</v>
      </c>
      <c r="G60" s="47">
        <v>37</v>
      </c>
      <c r="H60" s="48">
        <v>32</v>
      </c>
      <c r="I60" s="45">
        <v>113.0303</v>
      </c>
      <c r="J60" s="39"/>
      <c r="K60" s="5"/>
      <c r="M60" s="36">
        <v>14</v>
      </c>
      <c r="N60" s="63">
        <v>139.5513</v>
      </c>
      <c r="O60" s="12">
        <v>7</v>
      </c>
      <c r="P60" s="58">
        <v>9</v>
      </c>
      <c r="Q60" s="58">
        <v>14</v>
      </c>
      <c r="R60" s="58">
        <v>32</v>
      </c>
      <c r="S60" s="5">
        <v>37</v>
      </c>
      <c r="T60" s="39">
        <v>28.6998</v>
      </c>
      <c r="U60" s="39"/>
      <c r="V60" s="39"/>
      <c r="X60" s="36">
        <v>14</v>
      </c>
      <c r="Y60" s="52">
        <v>139.5513</v>
      </c>
      <c r="Z60" s="46">
        <v>7</v>
      </c>
      <c r="AA60" s="47">
        <v>9</v>
      </c>
      <c r="AB60" s="47">
        <v>14</v>
      </c>
      <c r="AC60" s="47">
        <v>37</v>
      </c>
      <c r="AD60" s="48">
        <v>32</v>
      </c>
      <c r="AE60" s="45">
        <v>125.4115</v>
      </c>
      <c r="AF60" s="70"/>
      <c r="AG60" s="3"/>
    </row>
    <row r="61" spans="2:33" x14ac:dyDescent="0.15">
      <c r="B61" s="36">
        <v>15</v>
      </c>
      <c r="C61" s="52">
        <v>139.5513</v>
      </c>
      <c r="D61" s="46">
        <v>7</v>
      </c>
      <c r="E61" s="47">
        <v>9</v>
      </c>
      <c r="F61" s="47">
        <v>14</v>
      </c>
      <c r="G61" s="47">
        <v>37</v>
      </c>
      <c r="H61" s="48">
        <v>32</v>
      </c>
      <c r="I61" s="45">
        <v>88.123099999999994</v>
      </c>
      <c r="J61" s="39"/>
      <c r="K61" s="5"/>
      <c r="M61" s="36">
        <v>15</v>
      </c>
      <c r="N61" s="63">
        <v>139.5513</v>
      </c>
      <c r="O61" s="12">
        <v>7</v>
      </c>
      <c r="P61" s="58">
        <v>9</v>
      </c>
      <c r="Q61" s="58">
        <v>32</v>
      </c>
      <c r="R61" s="58">
        <v>37</v>
      </c>
      <c r="S61" s="5">
        <v>32</v>
      </c>
      <c r="T61" s="39">
        <v>18.714200000000002</v>
      </c>
      <c r="U61" s="39" t="s">
        <v>0</v>
      </c>
      <c r="V61" s="39"/>
      <c r="X61" s="36">
        <v>15</v>
      </c>
      <c r="Y61" s="52">
        <v>139.5513</v>
      </c>
      <c r="Z61" s="46">
        <v>7</v>
      </c>
      <c r="AA61" s="47">
        <v>9</v>
      </c>
      <c r="AB61" s="47">
        <v>14</v>
      </c>
      <c r="AC61" s="47">
        <v>37</v>
      </c>
      <c r="AD61" s="48">
        <v>32</v>
      </c>
      <c r="AE61" s="45">
        <v>86.006500000000003</v>
      </c>
      <c r="AF61" s="70"/>
      <c r="AG61" s="3"/>
    </row>
    <row r="62" spans="2:33" x14ac:dyDescent="0.15">
      <c r="B62" s="36">
        <v>16</v>
      </c>
      <c r="C62" s="52">
        <v>139.5513</v>
      </c>
      <c r="D62" s="46">
        <v>7</v>
      </c>
      <c r="E62" s="47">
        <v>9</v>
      </c>
      <c r="F62" s="47">
        <v>14</v>
      </c>
      <c r="G62" s="47">
        <v>32</v>
      </c>
      <c r="H62" s="48">
        <v>37</v>
      </c>
      <c r="I62" s="45">
        <v>88.251199999999997</v>
      </c>
      <c r="J62" s="39"/>
      <c r="K62" s="5"/>
      <c r="M62" s="36">
        <v>16</v>
      </c>
      <c r="N62" s="63">
        <v>139.5513</v>
      </c>
      <c r="O62" s="12">
        <v>7</v>
      </c>
      <c r="P62" s="58">
        <v>9</v>
      </c>
      <c r="Q62" s="58">
        <v>14</v>
      </c>
      <c r="R62" s="58">
        <v>37</v>
      </c>
      <c r="S62" s="5">
        <v>32</v>
      </c>
      <c r="T62" s="39">
        <v>27.513400000000001</v>
      </c>
      <c r="U62" s="41">
        <f>10/20</f>
        <v>0.5</v>
      </c>
      <c r="V62" s="39"/>
      <c r="X62" s="36">
        <v>16</v>
      </c>
      <c r="Y62" s="52">
        <v>139.5513</v>
      </c>
      <c r="Z62" s="46">
        <v>7</v>
      </c>
      <c r="AA62" s="47">
        <v>9</v>
      </c>
      <c r="AB62" s="47">
        <v>14</v>
      </c>
      <c r="AC62" s="47">
        <v>32</v>
      </c>
      <c r="AD62" s="48">
        <v>37</v>
      </c>
      <c r="AE62" s="45">
        <v>102.6379</v>
      </c>
      <c r="AF62" s="70"/>
      <c r="AG62" s="3"/>
    </row>
    <row r="63" spans="2:33" x14ac:dyDescent="0.15">
      <c r="B63" s="36">
        <v>17</v>
      </c>
      <c r="C63" s="52">
        <v>139.5513</v>
      </c>
      <c r="D63" s="46">
        <v>7</v>
      </c>
      <c r="E63" s="47">
        <v>9</v>
      </c>
      <c r="F63" s="47">
        <v>14</v>
      </c>
      <c r="G63" s="47">
        <v>32</v>
      </c>
      <c r="H63" s="48">
        <v>37</v>
      </c>
      <c r="I63" s="45">
        <v>80.432699999999997</v>
      </c>
      <c r="J63" s="39"/>
      <c r="K63" s="5"/>
      <c r="M63" s="36">
        <v>17</v>
      </c>
      <c r="N63" s="63">
        <v>139.5513</v>
      </c>
      <c r="O63" s="12">
        <v>7</v>
      </c>
      <c r="P63" s="58">
        <v>9</v>
      </c>
      <c r="Q63" s="58">
        <v>32</v>
      </c>
      <c r="R63" s="58">
        <v>37</v>
      </c>
      <c r="S63" s="5">
        <v>37</v>
      </c>
      <c r="T63" s="39">
        <v>23.5503</v>
      </c>
      <c r="U63" s="39" t="s">
        <v>1</v>
      </c>
      <c r="V63" s="39"/>
      <c r="X63" s="36">
        <v>17</v>
      </c>
      <c r="Y63" s="52">
        <v>139.5513</v>
      </c>
      <c r="Z63" s="46">
        <v>7</v>
      </c>
      <c r="AA63" s="47">
        <v>9</v>
      </c>
      <c r="AB63" s="47">
        <v>14</v>
      </c>
      <c r="AC63" s="47">
        <v>32</v>
      </c>
      <c r="AD63" s="48">
        <v>37</v>
      </c>
      <c r="AE63" s="45">
        <v>90.019800000000004</v>
      </c>
      <c r="AF63" s="70"/>
      <c r="AG63" s="3"/>
    </row>
    <row r="64" spans="2:33" x14ac:dyDescent="0.15">
      <c r="B64" s="36">
        <v>18</v>
      </c>
      <c r="C64" s="52">
        <v>139.5513</v>
      </c>
      <c r="D64" s="46">
        <v>7</v>
      </c>
      <c r="E64" s="47">
        <v>9</v>
      </c>
      <c r="F64" s="47">
        <v>14</v>
      </c>
      <c r="G64" s="47">
        <v>32</v>
      </c>
      <c r="H64" s="48">
        <v>37</v>
      </c>
      <c r="I64" s="45">
        <v>93.915499999999994</v>
      </c>
      <c r="J64" s="39"/>
      <c r="K64" s="5"/>
      <c r="M64" s="36">
        <v>18</v>
      </c>
      <c r="N64" s="63">
        <v>139.5513</v>
      </c>
      <c r="O64" s="12">
        <v>7</v>
      </c>
      <c r="P64" s="58">
        <v>9</v>
      </c>
      <c r="Q64" s="58">
        <v>14</v>
      </c>
      <c r="R64" s="58">
        <v>32</v>
      </c>
      <c r="S64" s="5">
        <v>37</v>
      </c>
      <c r="T64" s="39">
        <v>26.979700000000001</v>
      </c>
      <c r="U64" s="41">
        <f>8/20</f>
        <v>0.4</v>
      </c>
      <c r="V64" s="39"/>
      <c r="X64" s="36">
        <v>18</v>
      </c>
      <c r="Y64" s="52">
        <v>139.5513</v>
      </c>
      <c r="Z64" s="46">
        <v>7</v>
      </c>
      <c r="AA64" s="47">
        <v>9</v>
      </c>
      <c r="AB64" s="47">
        <v>14</v>
      </c>
      <c r="AC64" s="47">
        <v>32</v>
      </c>
      <c r="AD64" s="48">
        <v>37</v>
      </c>
      <c r="AE64" s="45">
        <v>85.726100000000002</v>
      </c>
      <c r="AF64" s="70"/>
      <c r="AG64" s="3"/>
    </row>
    <row r="65" spans="2:33" x14ac:dyDescent="0.15">
      <c r="B65" s="36">
        <v>19</v>
      </c>
      <c r="C65" s="52">
        <v>139.5513</v>
      </c>
      <c r="D65" s="46">
        <v>7</v>
      </c>
      <c r="E65" s="47">
        <v>9</v>
      </c>
      <c r="F65" s="47">
        <v>14</v>
      </c>
      <c r="G65" s="47">
        <v>32</v>
      </c>
      <c r="H65" s="48">
        <v>37</v>
      </c>
      <c r="I65" s="45">
        <v>86.235900000000001</v>
      </c>
      <c r="J65" s="39"/>
      <c r="K65" s="5"/>
      <c r="M65" s="36">
        <v>19</v>
      </c>
      <c r="N65" s="63">
        <v>139.5513</v>
      </c>
      <c r="O65" s="12">
        <v>7</v>
      </c>
      <c r="P65" s="58">
        <v>9</v>
      </c>
      <c r="Q65" s="58">
        <v>14</v>
      </c>
      <c r="R65" s="58">
        <v>37</v>
      </c>
      <c r="S65" s="5">
        <v>32</v>
      </c>
      <c r="T65" s="39">
        <v>24.212700000000002</v>
      </c>
      <c r="U65" s="39"/>
      <c r="V65" s="39"/>
      <c r="X65" s="36">
        <v>19</v>
      </c>
      <c r="Y65" s="52">
        <v>139.5513</v>
      </c>
      <c r="Z65" s="46">
        <v>7</v>
      </c>
      <c r="AA65" s="47">
        <v>9</v>
      </c>
      <c r="AB65" s="47">
        <v>14</v>
      </c>
      <c r="AC65" s="47">
        <v>32</v>
      </c>
      <c r="AD65" s="48">
        <v>37</v>
      </c>
      <c r="AE65" s="45">
        <v>104.8565</v>
      </c>
      <c r="AF65" s="70"/>
      <c r="AG65" s="3"/>
    </row>
    <row r="66" spans="2:33" ht="14.25" thickBot="1" x14ac:dyDescent="0.2">
      <c r="B66" s="37">
        <v>20</v>
      </c>
      <c r="C66" s="53">
        <v>139.5513</v>
      </c>
      <c r="D66" s="54">
        <v>7</v>
      </c>
      <c r="E66" s="55">
        <v>9</v>
      </c>
      <c r="F66" s="55">
        <v>14</v>
      </c>
      <c r="G66" s="55">
        <v>37</v>
      </c>
      <c r="H66" s="56">
        <v>32</v>
      </c>
      <c r="I66" s="57">
        <v>74.271100000000004</v>
      </c>
      <c r="J66" s="40"/>
      <c r="K66" s="34"/>
      <c r="M66" s="37">
        <v>20</v>
      </c>
      <c r="N66" s="64">
        <v>139.5513</v>
      </c>
      <c r="O66" s="62">
        <v>7</v>
      </c>
      <c r="P66" s="60">
        <v>9</v>
      </c>
      <c r="Q66" s="60">
        <v>14</v>
      </c>
      <c r="R66" s="60">
        <v>32</v>
      </c>
      <c r="S66" s="34">
        <v>37</v>
      </c>
      <c r="T66" s="40">
        <v>22.265599999999999</v>
      </c>
      <c r="U66" s="40"/>
      <c r="V66" s="40"/>
      <c r="X66" s="37">
        <v>20</v>
      </c>
      <c r="Y66" s="53">
        <v>139.5513</v>
      </c>
      <c r="Z66" s="54">
        <v>7</v>
      </c>
      <c r="AA66" s="55">
        <v>9</v>
      </c>
      <c r="AB66" s="55">
        <v>14</v>
      </c>
      <c r="AC66" s="55">
        <v>32</v>
      </c>
      <c r="AD66" s="56">
        <v>37</v>
      </c>
      <c r="AE66" s="57">
        <v>84.4512</v>
      </c>
      <c r="AF66" s="73"/>
      <c r="AG66" s="7"/>
    </row>
    <row r="67" spans="2:33" ht="14.25" thickBot="1" x14ac:dyDescent="0.2">
      <c r="I67">
        <f>AVERAGE(I68:I87)</f>
        <v>148.64422000000002</v>
      </c>
    </row>
    <row r="68" spans="2:33" ht="14.25" thickBot="1" x14ac:dyDescent="0.2">
      <c r="B68" s="35">
        <v>1</v>
      </c>
      <c r="C68" s="38">
        <v>143.1857</v>
      </c>
      <c r="D68" s="61">
        <v>7</v>
      </c>
      <c r="E68" s="59">
        <v>11</v>
      </c>
      <c r="F68" s="59">
        <v>28</v>
      </c>
      <c r="G68" s="59">
        <v>32</v>
      </c>
      <c r="H68" s="33">
        <v>34</v>
      </c>
      <c r="I68" s="38">
        <v>135.48519999999999</v>
      </c>
      <c r="J68" s="38"/>
      <c r="K68" s="33"/>
      <c r="T68">
        <f>AVERAGE(T69:T88)</f>
        <v>33.827054999999994</v>
      </c>
      <c r="X68" s="22" t="s">
        <v>9</v>
      </c>
      <c r="Y68" s="13" t="s">
        <v>4</v>
      </c>
      <c r="Z68" s="93" t="s">
        <v>5</v>
      </c>
      <c r="AA68" s="93"/>
      <c r="AB68" s="93"/>
      <c r="AC68" s="93"/>
      <c r="AD68" s="93"/>
      <c r="AE68" s="14" t="s">
        <v>6</v>
      </c>
      <c r="AF68" s="15" t="s">
        <v>7</v>
      </c>
      <c r="AG68" s="16" t="s">
        <v>8</v>
      </c>
    </row>
    <row r="69" spans="2:33" x14ac:dyDescent="0.15">
      <c r="B69" s="36">
        <v>2</v>
      </c>
      <c r="C69" s="39">
        <v>141.91640000000001</v>
      </c>
      <c r="D69" s="12">
        <v>7</v>
      </c>
      <c r="E69" s="58">
        <v>9</v>
      </c>
      <c r="F69" s="58">
        <v>14</v>
      </c>
      <c r="G69" s="58">
        <v>28</v>
      </c>
      <c r="H69" s="5">
        <v>36</v>
      </c>
      <c r="I69" s="39">
        <v>129.25790000000001</v>
      </c>
      <c r="J69" s="39"/>
      <c r="K69" s="5"/>
      <c r="M69" s="35">
        <v>1</v>
      </c>
      <c r="N69" s="38">
        <v>145.9659</v>
      </c>
      <c r="O69" s="61">
        <v>8</v>
      </c>
      <c r="P69" s="59">
        <v>14</v>
      </c>
      <c r="Q69" s="59">
        <v>27</v>
      </c>
      <c r="R69" s="59">
        <v>28</v>
      </c>
      <c r="S69" s="33">
        <v>33</v>
      </c>
      <c r="T69" s="38">
        <v>33.228200000000001</v>
      </c>
      <c r="U69" s="38"/>
      <c r="V69" s="38"/>
      <c r="X69" s="35">
        <v>1</v>
      </c>
      <c r="Y69" s="38">
        <v>143.1857</v>
      </c>
      <c r="Z69" s="61">
        <v>11</v>
      </c>
      <c r="AA69" s="59">
        <v>28</v>
      </c>
      <c r="AB69" s="59">
        <v>32</v>
      </c>
      <c r="AC69" s="59">
        <v>22</v>
      </c>
      <c r="AD69" s="33">
        <v>34</v>
      </c>
      <c r="AE69" s="38">
        <v>130.79669999999999</v>
      </c>
      <c r="AF69" s="10" t="s">
        <v>16</v>
      </c>
      <c r="AG69" s="69"/>
    </row>
    <row r="70" spans="2:33" x14ac:dyDescent="0.15">
      <c r="B70" s="36">
        <v>3</v>
      </c>
      <c r="C70" s="39">
        <v>140.279</v>
      </c>
      <c r="D70" s="12">
        <v>7</v>
      </c>
      <c r="E70" s="58">
        <v>10</v>
      </c>
      <c r="F70" s="58">
        <v>14</v>
      </c>
      <c r="G70" s="58">
        <v>32</v>
      </c>
      <c r="H70" s="5">
        <v>37</v>
      </c>
      <c r="I70" s="39">
        <v>125.495</v>
      </c>
      <c r="J70" s="39" t="s">
        <v>12</v>
      </c>
      <c r="K70" s="5"/>
      <c r="M70" s="36">
        <v>2</v>
      </c>
      <c r="N70" s="39">
        <v>143.51939999999999</v>
      </c>
      <c r="O70" s="12">
        <v>9</v>
      </c>
      <c r="P70" s="58">
        <v>28</v>
      </c>
      <c r="Q70" s="58">
        <v>32</v>
      </c>
      <c r="R70" s="58">
        <v>23</v>
      </c>
      <c r="S70" s="5">
        <v>31</v>
      </c>
      <c r="T70" s="39">
        <v>43.145600000000002</v>
      </c>
      <c r="U70" s="39"/>
      <c r="V70" s="39"/>
      <c r="X70" s="36">
        <v>2</v>
      </c>
      <c r="Y70" s="39">
        <v>141.91640000000001</v>
      </c>
      <c r="Z70" s="12">
        <v>7</v>
      </c>
      <c r="AA70" s="58">
        <v>9</v>
      </c>
      <c r="AB70" s="58">
        <v>14</v>
      </c>
      <c r="AC70" s="58">
        <v>28</v>
      </c>
      <c r="AD70" s="5">
        <v>36</v>
      </c>
      <c r="AE70" s="39">
        <v>126.2813</v>
      </c>
      <c r="AF70" s="71">
        <f>AF76/SUM(AE69:AE88)</f>
        <v>3.2018155574937214E-4</v>
      </c>
      <c r="AG70" s="3"/>
    </row>
    <row r="71" spans="2:33" x14ac:dyDescent="0.15">
      <c r="B71" s="36">
        <v>4</v>
      </c>
      <c r="C71" s="39">
        <v>140.279</v>
      </c>
      <c r="D71" s="12">
        <v>7</v>
      </c>
      <c r="E71" s="58">
        <v>10</v>
      </c>
      <c r="F71" s="58">
        <v>14</v>
      </c>
      <c r="G71" s="58">
        <v>32</v>
      </c>
      <c r="H71" s="5">
        <v>37</v>
      </c>
      <c r="I71" s="39">
        <v>125.4992</v>
      </c>
      <c r="J71" s="68">
        <f>J75/SUM(I68:I87)</f>
        <v>2.6909892628182918E-4</v>
      </c>
      <c r="K71" s="5"/>
      <c r="M71" s="36">
        <v>3</v>
      </c>
      <c r="N71" s="39">
        <v>143.15989999999999</v>
      </c>
      <c r="O71" s="12">
        <v>7</v>
      </c>
      <c r="P71" s="58">
        <v>11</v>
      </c>
      <c r="Q71" s="58">
        <v>14</v>
      </c>
      <c r="R71" s="58">
        <v>17</v>
      </c>
      <c r="S71" s="5">
        <v>36</v>
      </c>
      <c r="T71" s="39">
        <v>28.9633</v>
      </c>
      <c r="U71" s="39"/>
      <c r="V71" s="39"/>
      <c r="X71" s="36">
        <v>3</v>
      </c>
      <c r="Y71" s="39">
        <v>141.91640000000001</v>
      </c>
      <c r="Z71" s="12">
        <v>7</v>
      </c>
      <c r="AA71" s="58">
        <v>9</v>
      </c>
      <c r="AB71" s="58">
        <v>14</v>
      </c>
      <c r="AC71" s="58">
        <v>28</v>
      </c>
      <c r="AD71" s="5">
        <v>36</v>
      </c>
      <c r="AE71" s="39">
        <v>134.37790000000001</v>
      </c>
      <c r="AF71" s="70" t="s">
        <v>12</v>
      </c>
      <c r="AG71" s="3"/>
    </row>
    <row r="72" spans="2:33" x14ac:dyDescent="0.15">
      <c r="B72" s="36">
        <v>5</v>
      </c>
      <c r="C72" s="65">
        <v>139.97819999999999</v>
      </c>
      <c r="D72" s="12">
        <v>7</v>
      </c>
      <c r="E72" s="58">
        <v>9</v>
      </c>
      <c r="F72" s="58">
        <v>14</v>
      </c>
      <c r="G72" s="58">
        <v>28</v>
      </c>
      <c r="H72" s="5">
        <v>32</v>
      </c>
      <c r="I72" s="39">
        <v>125.2595</v>
      </c>
      <c r="J72" s="39"/>
      <c r="K72" s="5"/>
      <c r="M72" s="36">
        <v>4</v>
      </c>
      <c r="N72" s="39">
        <v>142.82749999999999</v>
      </c>
      <c r="O72" s="12">
        <v>6</v>
      </c>
      <c r="P72" s="58">
        <v>9</v>
      </c>
      <c r="Q72" s="58">
        <v>14</v>
      </c>
      <c r="R72" s="58">
        <v>23</v>
      </c>
      <c r="S72" s="5">
        <v>37</v>
      </c>
      <c r="T72" s="39">
        <v>31.171299999999999</v>
      </c>
      <c r="U72" s="39"/>
      <c r="V72" s="39"/>
      <c r="X72" s="36">
        <v>4</v>
      </c>
      <c r="Y72" s="65">
        <v>139.97819999999999</v>
      </c>
      <c r="Z72" s="12">
        <v>7</v>
      </c>
      <c r="AA72" s="58">
        <v>9</v>
      </c>
      <c r="AB72" s="58">
        <v>14</v>
      </c>
      <c r="AC72" s="58">
        <v>28</v>
      </c>
      <c r="AD72" s="5">
        <v>32</v>
      </c>
      <c r="AE72" s="39">
        <v>104.5515</v>
      </c>
      <c r="AF72" s="71">
        <f>AF78/SUM(AE69:AE88)</f>
        <v>3.0134734658764442E-4</v>
      </c>
      <c r="AG72" s="3"/>
    </row>
    <row r="73" spans="2:33" x14ac:dyDescent="0.15">
      <c r="B73" s="36">
        <v>6</v>
      </c>
      <c r="C73" s="65">
        <v>139.97819999999999</v>
      </c>
      <c r="D73" s="12">
        <v>7</v>
      </c>
      <c r="E73" s="58">
        <v>9</v>
      </c>
      <c r="F73" s="58">
        <v>14</v>
      </c>
      <c r="G73" s="58">
        <v>28</v>
      </c>
      <c r="H73" s="5">
        <v>32</v>
      </c>
      <c r="I73" s="39">
        <v>145.2345</v>
      </c>
      <c r="J73" s="39"/>
      <c r="K73" s="5"/>
      <c r="M73" s="36">
        <v>5</v>
      </c>
      <c r="N73" s="39">
        <v>142.60409999999999</v>
      </c>
      <c r="O73" s="12">
        <v>7</v>
      </c>
      <c r="P73" s="58">
        <v>9</v>
      </c>
      <c r="Q73" s="58">
        <v>14</v>
      </c>
      <c r="R73" s="58">
        <v>17</v>
      </c>
      <c r="S73" s="5">
        <v>31</v>
      </c>
      <c r="T73" s="39">
        <v>31.6053</v>
      </c>
      <c r="U73" s="39"/>
      <c r="V73" s="39"/>
      <c r="X73" s="36">
        <v>5</v>
      </c>
      <c r="Y73" s="65">
        <v>139.97819999999999</v>
      </c>
      <c r="Z73" s="12">
        <v>7</v>
      </c>
      <c r="AA73" s="58">
        <v>9</v>
      </c>
      <c r="AB73" s="58">
        <v>14</v>
      </c>
      <c r="AC73" s="58">
        <v>28</v>
      </c>
      <c r="AD73" s="5">
        <v>32</v>
      </c>
      <c r="AE73" s="39">
        <v>136.2056</v>
      </c>
      <c r="AF73" s="70"/>
      <c r="AG73" s="3"/>
    </row>
    <row r="74" spans="2:33" x14ac:dyDescent="0.15">
      <c r="B74" s="36">
        <v>7</v>
      </c>
      <c r="C74" s="65">
        <v>139.97819999999999</v>
      </c>
      <c r="D74" s="12">
        <v>7</v>
      </c>
      <c r="E74" s="58">
        <v>9</v>
      </c>
      <c r="F74" s="58">
        <v>14</v>
      </c>
      <c r="G74" s="58">
        <v>28</v>
      </c>
      <c r="H74" s="5">
        <v>32</v>
      </c>
      <c r="I74" s="39">
        <v>163.16659999999999</v>
      </c>
      <c r="J74" s="39" t="s">
        <v>0</v>
      </c>
      <c r="K74" s="5" t="s">
        <v>2</v>
      </c>
      <c r="M74" s="36">
        <v>6</v>
      </c>
      <c r="N74" s="39">
        <v>141.91640000000001</v>
      </c>
      <c r="O74" s="12">
        <v>7</v>
      </c>
      <c r="P74" s="58">
        <v>9</v>
      </c>
      <c r="Q74" s="58">
        <v>14</v>
      </c>
      <c r="R74" s="58">
        <v>28</v>
      </c>
      <c r="S74" s="5">
        <v>36</v>
      </c>
      <c r="T74" s="39">
        <v>33.817</v>
      </c>
      <c r="U74" s="39"/>
      <c r="V74" s="39"/>
      <c r="X74" s="36">
        <v>6</v>
      </c>
      <c r="Y74" s="63">
        <v>139.5513</v>
      </c>
      <c r="Z74" s="12">
        <v>7</v>
      </c>
      <c r="AA74" s="58">
        <v>9</v>
      </c>
      <c r="AB74" s="58">
        <v>14</v>
      </c>
      <c r="AC74" s="58">
        <v>32</v>
      </c>
      <c r="AD74" s="5">
        <v>37</v>
      </c>
      <c r="AE74" s="39">
        <v>163.4289</v>
      </c>
      <c r="AF74" s="70"/>
      <c r="AG74" s="3"/>
    </row>
    <row r="75" spans="2:33" x14ac:dyDescent="0.15">
      <c r="B75" s="36">
        <v>8</v>
      </c>
      <c r="C75" s="65">
        <v>139.97819999999999</v>
      </c>
      <c r="D75" s="12">
        <v>7</v>
      </c>
      <c r="E75" s="58">
        <v>9</v>
      </c>
      <c r="F75" s="58">
        <v>14</v>
      </c>
      <c r="G75" s="58">
        <v>28</v>
      </c>
      <c r="H75" s="5">
        <v>32</v>
      </c>
      <c r="I75" s="39">
        <v>174.54740000000001</v>
      </c>
      <c r="J75" s="41">
        <f>16/20</f>
        <v>0.8</v>
      </c>
      <c r="K75" s="5" t="s">
        <v>3</v>
      </c>
      <c r="M75" s="36">
        <v>7</v>
      </c>
      <c r="N75" s="39">
        <v>141.91640000000001</v>
      </c>
      <c r="O75" s="12">
        <v>7</v>
      </c>
      <c r="P75" s="58">
        <v>9</v>
      </c>
      <c r="Q75" s="58">
        <v>14</v>
      </c>
      <c r="R75" s="58">
        <v>36</v>
      </c>
      <c r="S75" s="5">
        <v>32</v>
      </c>
      <c r="T75" s="39">
        <v>27.357700000000001</v>
      </c>
      <c r="U75" s="39"/>
      <c r="V75" s="39"/>
      <c r="X75" s="36">
        <v>7</v>
      </c>
      <c r="Y75" s="63">
        <v>139.5513</v>
      </c>
      <c r="Z75" s="12">
        <v>7</v>
      </c>
      <c r="AA75" s="58">
        <v>9</v>
      </c>
      <c r="AB75" s="58">
        <v>14</v>
      </c>
      <c r="AC75" s="58">
        <v>32</v>
      </c>
      <c r="AD75" s="5">
        <v>37</v>
      </c>
      <c r="AE75" s="39">
        <v>153.82480000000001</v>
      </c>
      <c r="AF75" s="70" t="s">
        <v>0</v>
      </c>
      <c r="AG75" s="3" t="s">
        <v>2</v>
      </c>
    </row>
    <row r="76" spans="2:33" x14ac:dyDescent="0.15">
      <c r="B76" s="36">
        <v>9</v>
      </c>
      <c r="C76" s="65">
        <v>139.97819999999999</v>
      </c>
      <c r="D76" s="12">
        <v>7</v>
      </c>
      <c r="E76" s="58">
        <v>9</v>
      </c>
      <c r="F76" s="58">
        <v>14</v>
      </c>
      <c r="G76" s="58">
        <v>28</v>
      </c>
      <c r="H76" s="5">
        <v>32</v>
      </c>
      <c r="I76" s="39">
        <v>132.12139999999999</v>
      </c>
      <c r="J76" s="39" t="s">
        <v>1</v>
      </c>
      <c r="K76" s="5" t="s">
        <v>11</v>
      </c>
      <c r="M76" s="36">
        <v>8</v>
      </c>
      <c r="N76" s="39">
        <v>141.6311</v>
      </c>
      <c r="O76" s="12">
        <v>7</v>
      </c>
      <c r="P76" s="58">
        <v>28</v>
      </c>
      <c r="Q76" s="58">
        <v>32</v>
      </c>
      <c r="R76" s="58">
        <v>27</v>
      </c>
      <c r="S76" s="5">
        <v>29</v>
      </c>
      <c r="T76" s="39">
        <v>32.354300000000002</v>
      </c>
      <c r="U76" s="39"/>
      <c r="V76" s="5" t="s">
        <v>2</v>
      </c>
      <c r="X76" s="36">
        <v>8</v>
      </c>
      <c r="Y76" s="63">
        <v>139.5513</v>
      </c>
      <c r="Z76" s="12">
        <v>7</v>
      </c>
      <c r="AA76" s="58">
        <v>9</v>
      </c>
      <c r="AB76" s="58">
        <v>14</v>
      </c>
      <c r="AC76" s="58">
        <v>32</v>
      </c>
      <c r="AD76" s="5">
        <v>37</v>
      </c>
      <c r="AE76" s="39">
        <v>152.11349999999999</v>
      </c>
      <c r="AF76" s="72">
        <f>17/20</f>
        <v>0.85</v>
      </c>
      <c r="AG76" s="3" t="s">
        <v>3</v>
      </c>
    </row>
    <row r="77" spans="2:33" x14ac:dyDescent="0.15">
      <c r="B77" s="36">
        <v>10</v>
      </c>
      <c r="C77" s="65">
        <v>139.97819999999999</v>
      </c>
      <c r="D77" s="12">
        <v>7</v>
      </c>
      <c r="E77" s="58">
        <v>9</v>
      </c>
      <c r="F77" s="58">
        <v>14</v>
      </c>
      <c r="G77" s="58">
        <v>28</v>
      </c>
      <c r="H77" s="5">
        <v>32</v>
      </c>
      <c r="I77" s="39">
        <v>167.3486</v>
      </c>
      <c r="J77" s="41">
        <f>7/20</f>
        <v>0.35</v>
      </c>
      <c r="K77" s="48">
        <v>0.2</v>
      </c>
      <c r="M77" s="36">
        <v>9</v>
      </c>
      <c r="N77" s="39">
        <v>141.20419999999999</v>
      </c>
      <c r="O77" s="12">
        <v>7</v>
      </c>
      <c r="P77" s="58">
        <v>11</v>
      </c>
      <c r="Q77" s="58">
        <v>14</v>
      </c>
      <c r="R77" s="58">
        <v>37</v>
      </c>
      <c r="S77" s="5">
        <v>32</v>
      </c>
      <c r="T77" s="39">
        <v>27.6309</v>
      </c>
      <c r="U77" s="39"/>
      <c r="V77" s="5" t="s">
        <v>3</v>
      </c>
      <c r="X77" s="36">
        <v>9</v>
      </c>
      <c r="Y77" s="63">
        <v>139.5513</v>
      </c>
      <c r="Z77" s="12">
        <v>7</v>
      </c>
      <c r="AA77" s="58">
        <v>9</v>
      </c>
      <c r="AB77" s="58">
        <v>14</v>
      </c>
      <c r="AC77" s="58">
        <v>37</v>
      </c>
      <c r="AD77" s="5">
        <v>32</v>
      </c>
      <c r="AE77" s="39">
        <v>147.58920000000001</v>
      </c>
      <c r="AF77" s="70" t="s">
        <v>1</v>
      </c>
      <c r="AG77" s="3" t="s">
        <v>11</v>
      </c>
    </row>
    <row r="78" spans="2:33" x14ac:dyDescent="0.15">
      <c r="B78" s="36">
        <v>11</v>
      </c>
      <c r="C78" s="65">
        <v>139.97819999999999</v>
      </c>
      <c r="D78" s="12">
        <v>7</v>
      </c>
      <c r="E78" s="58">
        <v>9</v>
      </c>
      <c r="F78" s="58">
        <v>14</v>
      </c>
      <c r="G78" s="58">
        <v>28</v>
      </c>
      <c r="H78" s="5">
        <v>32</v>
      </c>
      <c r="I78" s="39">
        <v>126.1114</v>
      </c>
      <c r="J78" s="39"/>
      <c r="K78" s="5"/>
      <c r="M78" s="36">
        <v>10</v>
      </c>
      <c r="N78" s="39">
        <v>140.70580000000001</v>
      </c>
      <c r="O78" s="12">
        <v>7</v>
      </c>
      <c r="P78" s="58">
        <v>10</v>
      </c>
      <c r="Q78" s="58">
        <v>14</v>
      </c>
      <c r="R78" s="58">
        <v>28</v>
      </c>
      <c r="S78" s="5">
        <v>32</v>
      </c>
      <c r="T78" s="39">
        <v>30.691099999999999</v>
      </c>
      <c r="U78" s="39" t="s">
        <v>12</v>
      </c>
      <c r="V78" s="5" t="s">
        <v>11</v>
      </c>
      <c r="X78" s="36">
        <v>10</v>
      </c>
      <c r="Y78" s="63">
        <v>139.5513</v>
      </c>
      <c r="Z78" s="12">
        <v>7</v>
      </c>
      <c r="AA78" s="58">
        <v>9</v>
      </c>
      <c r="AB78" s="58">
        <v>14</v>
      </c>
      <c r="AC78" s="58">
        <v>32</v>
      </c>
      <c r="AD78" s="5">
        <v>37</v>
      </c>
      <c r="AE78" s="39">
        <v>150.80889999999999</v>
      </c>
      <c r="AF78" s="72">
        <f>16/20</f>
        <v>0.8</v>
      </c>
      <c r="AG78" s="3">
        <v>0.5</v>
      </c>
    </row>
    <row r="79" spans="2:33" x14ac:dyDescent="0.15">
      <c r="B79" s="36">
        <v>12</v>
      </c>
      <c r="C79" s="65">
        <v>139.97819999999999</v>
      </c>
      <c r="D79" s="12">
        <v>7</v>
      </c>
      <c r="E79" s="58">
        <v>9</v>
      </c>
      <c r="F79" s="58">
        <v>14</v>
      </c>
      <c r="G79" s="58">
        <v>28</v>
      </c>
      <c r="H79" s="5">
        <v>32</v>
      </c>
      <c r="I79" s="39">
        <v>128.6678</v>
      </c>
      <c r="J79" s="39"/>
      <c r="K79" s="5"/>
      <c r="M79" s="36">
        <v>11</v>
      </c>
      <c r="N79" s="39">
        <v>140.279</v>
      </c>
      <c r="O79" s="12">
        <v>7</v>
      </c>
      <c r="P79" s="58">
        <v>10</v>
      </c>
      <c r="Q79" s="58">
        <v>14</v>
      </c>
      <c r="R79" s="58">
        <v>37</v>
      </c>
      <c r="S79" s="5">
        <v>32</v>
      </c>
      <c r="T79" s="39">
        <v>32.636000000000003</v>
      </c>
      <c r="U79" s="68">
        <f>U84/SUM(T69:T88)</f>
        <v>5.9124271976972284E-4</v>
      </c>
      <c r="V79" s="48">
        <v>1</v>
      </c>
      <c r="X79" s="36">
        <v>11</v>
      </c>
      <c r="Y79" s="63">
        <v>139.5513</v>
      </c>
      <c r="Z79" s="12">
        <v>7</v>
      </c>
      <c r="AA79" s="58">
        <v>9</v>
      </c>
      <c r="AB79" s="58">
        <v>14</v>
      </c>
      <c r="AC79" s="58">
        <v>37</v>
      </c>
      <c r="AD79" s="5">
        <v>32</v>
      </c>
      <c r="AE79" s="39">
        <v>146.88900000000001</v>
      </c>
      <c r="AF79" s="70"/>
      <c r="AG79" s="3" t="s">
        <v>14</v>
      </c>
    </row>
    <row r="80" spans="2:33" x14ac:dyDescent="0.15">
      <c r="B80" s="36">
        <v>13</v>
      </c>
      <c r="C80" s="65">
        <v>139.97819999999999</v>
      </c>
      <c r="D80" s="12">
        <v>7</v>
      </c>
      <c r="E80" s="58">
        <v>9</v>
      </c>
      <c r="F80" s="58">
        <v>14</v>
      </c>
      <c r="G80" s="58">
        <v>28</v>
      </c>
      <c r="H80" s="5">
        <v>32</v>
      </c>
      <c r="I80" s="39">
        <v>170.3792</v>
      </c>
      <c r="J80" s="39"/>
      <c r="K80" s="5"/>
      <c r="M80" s="36">
        <v>12</v>
      </c>
      <c r="N80" s="39">
        <v>140.279</v>
      </c>
      <c r="O80" s="12">
        <v>7</v>
      </c>
      <c r="P80" s="58">
        <v>10</v>
      </c>
      <c r="Q80" s="58">
        <v>14</v>
      </c>
      <c r="R80" s="58">
        <v>32</v>
      </c>
      <c r="S80" s="5">
        <v>37</v>
      </c>
      <c r="T80" s="39">
        <v>42.009399999999999</v>
      </c>
      <c r="U80" s="39"/>
      <c r="V80" s="39" t="s">
        <v>14</v>
      </c>
      <c r="X80" s="36">
        <v>12</v>
      </c>
      <c r="Y80" s="63">
        <v>139.5513</v>
      </c>
      <c r="Z80" s="12">
        <v>7</v>
      </c>
      <c r="AA80" s="58">
        <v>9</v>
      </c>
      <c r="AB80" s="58">
        <v>14</v>
      </c>
      <c r="AC80" s="58">
        <v>37</v>
      </c>
      <c r="AD80" s="5">
        <v>32</v>
      </c>
      <c r="AE80" s="39">
        <v>115.2651</v>
      </c>
      <c r="AF80" s="70"/>
      <c r="AG80" s="3">
        <v>0.5</v>
      </c>
    </row>
    <row r="81" spans="2:33" x14ac:dyDescent="0.15">
      <c r="B81" s="36">
        <v>14</v>
      </c>
      <c r="C81" s="63">
        <v>139.5513</v>
      </c>
      <c r="D81" s="12">
        <v>7</v>
      </c>
      <c r="E81" s="58">
        <v>9</v>
      </c>
      <c r="F81" s="58">
        <v>14</v>
      </c>
      <c r="G81" s="58">
        <v>32</v>
      </c>
      <c r="H81" s="5">
        <v>37</v>
      </c>
      <c r="I81" s="39">
        <v>120.9141</v>
      </c>
      <c r="J81" s="39"/>
      <c r="K81" s="5"/>
      <c r="M81" s="36">
        <v>13</v>
      </c>
      <c r="N81" s="65">
        <v>139.97819999999999</v>
      </c>
      <c r="O81" s="12">
        <v>7</v>
      </c>
      <c r="P81" s="58">
        <v>9</v>
      </c>
      <c r="Q81" s="58">
        <v>14</v>
      </c>
      <c r="R81" s="58">
        <v>28</v>
      </c>
      <c r="S81" s="5">
        <v>32</v>
      </c>
      <c r="T81" s="39">
        <v>48.0398</v>
      </c>
      <c r="U81" s="39"/>
      <c r="V81" s="39">
        <v>0.2</v>
      </c>
      <c r="X81" s="36">
        <v>13</v>
      </c>
      <c r="Y81" s="63">
        <v>139.5513</v>
      </c>
      <c r="Z81" s="12">
        <v>7</v>
      </c>
      <c r="AA81" s="58">
        <v>9</v>
      </c>
      <c r="AB81" s="58">
        <v>14</v>
      </c>
      <c r="AC81" s="58">
        <v>37</v>
      </c>
      <c r="AD81" s="5">
        <v>32</v>
      </c>
      <c r="AE81" s="39">
        <v>143.55879999999999</v>
      </c>
      <c r="AF81" s="70"/>
      <c r="AG81" s="3"/>
    </row>
    <row r="82" spans="2:33" x14ac:dyDescent="0.15">
      <c r="B82" s="36">
        <v>15</v>
      </c>
      <c r="C82" s="63">
        <v>139.5513</v>
      </c>
      <c r="D82" s="12">
        <v>7</v>
      </c>
      <c r="E82" s="58">
        <v>9</v>
      </c>
      <c r="F82" s="58">
        <v>14</v>
      </c>
      <c r="G82" s="58">
        <v>32</v>
      </c>
      <c r="H82" s="5">
        <v>37</v>
      </c>
      <c r="I82" s="39">
        <v>166.9727</v>
      </c>
      <c r="J82" s="39"/>
      <c r="K82" s="5"/>
      <c r="M82" s="36">
        <v>14</v>
      </c>
      <c r="N82" s="65">
        <v>139.97819999999999</v>
      </c>
      <c r="O82" s="12">
        <v>7</v>
      </c>
      <c r="P82" s="58">
        <v>9</v>
      </c>
      <c r="Q82" s="58">
        <v>14</v>
      </c>
      <c r="R82" s="58">
        <v>28</v>
      </c>
      <c r="S82" s="5">
        <v>32</v>
      </c>
      <c r="T82" s="39">
        <v>36.8001</v>
      </c>
      <c r="U82" s="39"/>
      <c r="V82" s="39"/>
      <c r="X82" s="36">
        <v>14</v>
      </c>
      <c r="Y82" s="63">
        <v>139.5513</v>
      </c>
      <c r="Z82" s="12">
        <v>7</v>
      </c>
      <c r="AA82" s="58">
        <v>9</v>
      </c>
      <c r="AB82" s="58">
        <v>14</v>
      </c>
      <c r="AC82" s="58">
        <v>32</v>
      </c>
      <c r="AD82" s="5">
        <v>37</v>
      </c>
      <c r="AE82" s="39">
        <v>117.0939</v>
      </c>
      <c r="AF82" s="70"/>
      <c r="AG82" s="3"/>
    </row>
    <row r="83" spans="2:33" x14ac:dyDescent="0.15">
      <c r="B83" s="36">
        <v>16</v>
      </c>
      <c r="C83" s="63">
        <v>139.5513</v>
      </c>
      <c r="D83" s="12">
        <v>7</v>
      </c>
      <c r="E83" s="58">
        <v>9</v>
      </c>
      <c r="F83" s="58">
        <v>14</v>
      </c>
      <c r="G83" s="58">
        <v>37</v>
      </c>
      <c r="H83" s="5">
        <v>32</v>
      </c>
      <c r="I83" s="39">
        <v>165.17359999999999</v>
      </c>
      <c r="J83" s="39"/>
      <c r="K83" s="5"/>
      <c r="M83" s="36">
        <v>15</v>
      </c>
      <c r="N83" s="65">
        <v>139.97819999999999</v>
      </c>
      <c r="O83" s="12">
        <v>7</v>
      </c>
      <c r="P83" s="58">
        <v>9</v>
      </c>
      <c r="Q83" s="58">
        <v>14</v>
      </c>
      <c r="R83" s="58">
        <v>28</v>
      </c>
      <c r="S83" s="5">
        <v>32</v>
      </c>
      <c r="T83" s="39">
        <v>37.543999999999997</v>
      </c>
      <c r="U83" s="39" t="s">
        <v>0</v>
      </c>
      <c r="V83" s="39"/>
      <c r="X83" s="36">
        <v>15</v>
      </c>
      <c r="Y83" s="63">
        <v>139.5513</v>
      </c>
      <c r="Z83" s="12">
        <v>7</v>
      </c>
      <c r="AA83" s="58">
        <v>9</v>
      </c>
      <c r="AB83" s="58">
        <v>14</v>
      </c>
      <c r="AC83" s="58">
        <v>32</v>
      </c>
      <c r="AD83" s="5">
        <v>37</v>
      </c>
      <c r="AE83" s="39">
        <v>96.859399999999994</v>
      </c>
      <c r="AF83" s="70"/>
      <c r="AG83" s="3"/>
    </row>
    <row r="84" spans="2:33" x14ac:dyDescent="0.15">
      <c r="B84" s="36">
        <v>17</v>
      </c>
      <c r="C84" s="63">
        <v>139.5513</v>
      </c>
      <c r="D84" s="12">
        <v>7</v>
      </c>
      <c r="E84" s="58">
        <v>9</v>
      </c>
      <c r="F84" s="58">
        <v>14</v>
      </c>
      <c r="G84" s="58">
        <v>32</v>
      </c>
      <c r="H84" s="5">
        <v>37</v>
      </c>
      <c r="I84" s="39">
        <v>167.46199999999999</v>
      </c>
      <c r="J84" s="39"/>
      <c r="K84" s="5"/>
      <c r="M84" s="36">
        <v>16</v>
      </c>
      <c r="N84" s="63">
        <v>139.5513</v>
      </c>
      <c r="O84" s="12">
        <v>7</v>
      </c>
      <c r="P84" s="58">
        <v>9</v>
      </c>
      <c r="Q84" s="58">
        <v>14</v>
      </c>
      <c r="R84" s="58">
        <v>32</v>
      </c>
      <c r="S84" s="5">
        <v>37</v>
      </c>
      <c r="T84" s="39">
        <v>33.987400000000001</v>
      </c>
      <c r="U84" s="41">
        <f>8/20</f>
        <v>0.4</v>
      </c>
      <c r="V84" s="39"/>
      <c r="X84" s="36">
        <v>16</v>
      </c>
      <c r="Y84" s="63">
        <v>139.5513</v>
      </c>
      <c r="Z84" s="12">
        <v>7</v>
      </c>
      <c r="AA84" s="58">
        <v>9</v>
      </c>
      <c r="AB84" s="58">
        <v>14</v>
      </c>
      <c r="AC84" s="58">
        <v>32</v>
      </c>
      <c r="AD84" s="5">
        <v>37</v>
      </c>
      <c r="AE84" s="39">
        <v>122.59180000000001</v>
      </c>
      <c r="AF84" s="70"/>
      <c r="AG84" s="3"/>
    </row>
    <row r="85" spans="2:33" x14ac:dyDescent="0.15">
      <c r="B85" s="36">
        <v>18</v>
      </c>
      <c r="C85" s="63">
        <v>139.5513</v>
      </c>
      <c r="D85" s="12">
        <v>7</v>
      </c>
      <c r="E85" s="58">
        <v>9</v>
      </c>
      <c r="F85" s="58">
        <v>14</v>
      </c>
      <c r="G85" s="58">
        <v>32</v>
      </c>
      <c r="H85" s="5">
        <v>37</v>
      </c>
      <c r="I85" s="39">
        <v>155.84819999999999</v>
      </c>
      <c r="J85" s="39"/>
      <c r="K85" s="5"/>
      <c r="M85" s="36">
        <v>17</v>
      </c>
      <c r="N85" s="63">
        <v>139.5513</v>
      </c>
      <c r="O85" s="12">
        <v>7</v>
      </c>
      <c r="P85" s="58">
        <v>9</v>
      </c>
      <c r="Q85" s="58">
        <v>14</v>
      </c>
      <c r="R85" s="58">
        <v>32</v>
      </c>
      <c r="S85" s="5">
        <v>37</v>
      </c>
      <c r="T85" s="39">
        <v>31.212900000000001</v>
      </c>
      <c r="U85" s="39" t="s">
        <v>1</v>
      </c>
      <c r="V85" s="39"/>
      <c r="X85" s="36">
        <v>17</v>
      </c>
      <c r="Y85" s="63">
        <v>139.5513</v>
      </c>
      <c r="Z85" s="12">
        <v>7</v>
      </c>
      <c r="AA85" s="58">
        <v>9</v>
      </c>
      <c r="AB85" s="58">
        <v>14</v>
      </c>
      <c r="AC85" s="58">
        <v>32</v>
      </c>
      <c r="AD85" s="5">
        <v>37</v>
      </c>
      <c r="AE85" s="39">
        <v>126.6366</v>
      </c>
      <c r="AF85" s="70"/>
      <c r="AG85" s="3"/>
    </row>
    <row r="86" spans="2:33" x14ac:dyDescent="0.15">
      <c r="B86" s="36">
        <v>19</v>
      </c>
      <c r="C86" s="63">
        <v>139.5513</v>
      </c>
      <c r="D86" s="12">
        <v>7</v>
      </c>
      <c r="E86" s="58">
        <v>9</v>
      </c>
      <c r="F86" s="58">
        <v>14</v>
      </c>
      <c r="G86" s="58">
        <v>32</v>
      </c>
      <c r="H86" s="5">
        <v>37</v>
      </c>
      <c r="I86" s="39">
        <v>191.09790000000001</v>
      </c>
      <c r="J86" s="39"/>
      <c r="K86" s="5"/>
      <c r="M86" s="36">
        <v>18</v>
      </c>
      <c r="N86" s="63">
        <v>139.5513</v>
      </c>
      <c r="O86" s="12">
        <v>7</v>
      </c>
      <c r="P86" s="58">
        <v>9</v>
      </c>
      <c r="Q86" s="58">
        <v>14</v>
      </c>
      <c r="R86" s="58">
        <v>32</v>
      </c>
      <c r="S86" s="5">
        <v>37</v>
      </c>
      <c r="T86" s="39">
        <v>31.482099999999999</v>
      </c>
      <c r="U86" s="41">
        <f>5/20</f>
        <v>0.25</v>
      </c>
      <c r="V86" s="39"/>
      <c r="X86" s="36">
        <v>18</v>
      </c>
      <c r="Y86" s="63">
        <v>139.5513</v>
      </c>
      <c r="Z86" s="12">
        <v>7</v>
      </c>
      <c r="AA86" s="58">
        <v>9</v>
      </c>
      <c r="AB86" s="58">
        <v>14</v>
      </c>
      <c r="AC86" s="58">
        <v>32</v>
      </c>
      <c r="AD86" s="5">
        <v>37</v>
      </c>
      <c r="AE86" s="39">
        <v>125.376</v>
      </c>
      <c r="AF86" s="70"/>
      <c r="AG86" s="3"/>
    </row>
    <row r="87" spans="2:33" ht="14.25" thickBot="1" x14ac:dyDescent="0.2">
      <c r="B87" s="37">
        <v>20</v>
      </c>
      <c r="C87" s="64">
        <v>139.5513</v>
      </c>
      <c r="D87" s="62">
        <v>7</v>
      </c>
      <c r="E87" s="60">
        <v>9</v>
      </c>
      <c r="F87" s="60">
        <v>14</v>
      </c>
      <c r="G87" s="60">
        <v>32</v>
      </c>
      <c r="H87" s="34">
        <v>37</v>
      </c>
      <c r="I87" s="40">
        <v>156.84219999999999</v>
      </c>
      <c r="J87" s="40"/>
      <c r="K87" s="34"/>
      <c r="M87" s="36">
        <v>19</v>
      </c>
      <c r="N87" s="63">
        <v>139.5513</v>
      </c>
      <c r="O87" s="12">
        <v>7</v>
      </c>
      <c r="P87" s="58">
        <v>9</v>
      </c>
      <c r="Q87" s="58">
        <v>14</v>
      </c>
      <c r="R87" s="58">
        <v>32</v>
      </c>
      <c r="S87" s="5">
        <v>37</v>
      </c>
      <c r="T87" s="39">
        <v>32.281799999999997</v>
      </c>
      <c r="U87" s="39"/>
      <c r="V87" s="39"/>
      <c r="X87" s="36">
        <v>19</v>
      </c>
      <c r="Y87" s="63">
        <v>139.5513</v>
      </c>
      <c r="Z87" s="12">
        <v>7</v>
      </c>
      <c r="AA87" s="58">
        <v>9</v>
      </c>
      <c r="AB87" s="58">
        <v>14</v>
      </c>
      <c r="AC87" s="58">
        <v>32</v>
      </c>
      <c r="AD87" s="5">
        <v>37</v>
      </c>
      <c r="AE87" s="39">
        <v>120.9817</v>
      </c>
      <c r="AF87" s="70"/>
      <c r="AG87" s="3"/>
    </row>
    <row r="88" spans="2:33" ht="14.25" thickBot="1" x14ac:dyDescent="0.2">
      <c r="M88" s="37">
        <v>20</v>
      </c>
      <c r="N88" s="64">
        <v>139.5513</v>
      </c>
      <c r="O88" s="62">
        <v>7</v>
      </c>
      <c r="P88" s="60">
        <v>9</v>
      </c>
      <c r="Q88" s="60">
        <v>14</v>
      </c>
      <c r="R88" s="60">
        <v>37</v>
      </c>
      <c r="S88" s="34">
        <v>32</v>
      </c>
      <c r="T88" s="40">
        <v>30.582899999999999</v>
      </c>
      <c r="U88" s="40"/>
      <c r="V88" s="40"/>
      <c r="X88" s="37">
        <v>20</v>
      </c>
      <c r="Y88" s="64">
        <v>139.5513</v>
      </c>
      <c r="Z88" s="62">
        <v>7</v>
      </c>
      <c r="AA88" s="60">
        <v>9</v>
      </c>
      <c r="AB88" s="60">
        <v>14</v>
      </c>
      <c r="AC88" s="60">
        <v>32</v>
      </c>
      <c r="AD88" s="34">
        <v>37</v>
      </c>
      <c r="AE88" s="40">
        <v>139.51320000000001</v>
      </c>
      <c r="AF88" s="73"/>
      <c r="AG88" s="7"/>
    </row>
    <row r="90" spans="2:33" ht="14.25" thickBot="1" x14ac:dyDescent="0.2">
      <c r="T90">
        <f>AVERAGE(T91:T110)</f>
        <v>37.974869999999996</v>
      </c>
    </row>
    <row r="91" spans="2:33" x14ac:dyDescent="0.15">
      <c r="M91" s="35">
        <v>1</v>
      </c>
      <c r="N91" s="38">
        <v>145.86779999999999</v>
      </c>
      <c r="O91" s="61">
        <v>7</v>
      </c>
      <c r="P91" s="59">
        <v>10</v>
      </c>
      <c r="Q91" s="59">
        <v>28</v>
      </c>
      <c r="R91" s="59">
        <v>25</v>
      </c>
      <c r="S91" s="59">
        <v>36</v>
      </c>
      <c r="T91" s="33">
        <v>33.960099999999997</v>
      </c>
      <c r="U91" s="38"/>
      <c r="V91" s="38"/>
      <c r="X91" s="35">
        <v>1</v>
      </c>
      <c r="Y91" s="38">
        <v>144.77070000000001</v>
      </c>
      <c r="Z91" s="61">
        <v>9</v>
      </c>
      <c r="AA91" s="59">
        <v>28</v>
      </c>
      <c r="AB91" s="59">
        <v>32</v>
      </c>
      <c r="AC91" s="59">
        <v>33</v>
      </c>
      <c r="AD91" s="33">
        <v>34</v>
      </c>
      <c r="AE91" s="38">
        <v>25.594899999999999</v>
      </c>
      <c r="AF91" s="10" t="s">
        <v>16</v>
      </c>
      <c r="AG91" s="69"/>
    </row>
    <row r="92" spans="2:33" x14ac:dyDescent="0.15">
      <c r="M92" s="36">
        <v>2</v>
      </c>
      <c r="N92" s="39">
        <v>145.678</v>
      </c>
      <c r="O92" s="12">
        <v>6</v>
      </c>
      <c r="P92" s="58">
        <v>9</v>
      </c>
      <c r="Q92" s="58">
        <v>34</v>
      </c>
      <c r="R92" s="58">
        <v>37</v>
      </c>
      <c r="S92" s="58">
        <v>37</v>
      </c>
      <c r="T92" s="5">
        <v>33.902900000000002</v>
      </c>
      <c r="U92" s="39"/>
      <c r="V92" s="39"/>
      <c r="X92" s="36">
        <v>2</v>
      </c>
      <c r="Y92" s="39">
        <v>144.58670000000001</v>
      </c>
      <c r="Z92" s="12">
        <v>7</v>
      </c>
      <c r="AA92" s="58">
        <v>9</v>
      </c>
      <c r="AB92" s="58">
        <v>13</v>
      </c>
      <c r="AC92" s="58">
        <v>28</v>
      </c>
      <c r="AD92" s="5">
        <v>36</v>
      </c>
      <c r="AE92" s="39">
        <v>25.297000000000001</v>
      </c>
      <c r="AF92" s="71">
        <f>AF98/SUM(AE91:AE110)</f>
        <v>7.9037372228678022E-4</v>
      </c>
      <c r="AG92" s="3"/>
    </row>
    <row r="93" spans="2:33" x14ac:dyDescent="0.15">
      <c r="M93" s="36">
        <v>3</v>
      </c>
      <c r="N93" s="39">
        <v>144.58709999999999</v>
      </c>
      <c r="O93" s="12">
        <v>7</v>
      </c>
      <c r="P93" s="58">
        <v>9</v>
      </c>
      <c r="Q93" s="58">
        <v>13</v>
      </c>
      <c r="R93" s="58">
        <v>17</v>
      </c>
      <c r="S93" s="58">
        <v>36</v>
      </c>
      <c r="T93" s="5">
        <v>34.059100000000001</v>
      </c>
      <c r="U93" s="39"/>
      <c r="V93" s="39"/>
      <c r="X93" s="36">
        <v>3</v>
      </c>
      <c r="Y93" s="39">
        <v>143.92910000000001</v>
      </c>
      <c r="Z93" s="12">
        <v>10</v>
      </c>
      <c r="AA93" s="58">
        <v>28</v>
      </c>
      <c r="AB93" s="58">
        <v>32</v>
      </c>
      <c r="AC93" s="58">
        <v>33</v>
      </c>
      <c r="AD93" s="5">
        <v>34</v>
      </c>
      <c r="AE93" s="39">
        <v>26.1614</v>
      </c>
      <c r="AF93" s="70" t="s">
        <v>12</v>
      </c>
      <c r="AG93" s="3"/>
    </row>
    <row r="94" spans="2:33" x14ac:dyDescent="0.15">
      <c r="M94" s="36">
        <v>4</v>
      </c>
      <c r="N94" s="39">
        <v>144.18209999999999</v>
      </c>
      <c r="O94" s="12">
        <v>9</v>
      </c>
      <c r="P94" s="58">
        <v>14</v>
      </c>
      <c r="Q94" s="58">
        <v>14</v>
      </c>
      <c r="R94" s="58">
        <v>32</v>
      </c>
      <c r="S94" s="58">
        <v>31</v>
      </c>
      <c r="T94" s="5">
        <v>34.0154</v>
      </c>
      <c r="U94" s="39"/>
      <c r="V94" s="39"/>
      <c r="X94" s="36">
        <v>4</v>
      </c>
      <c r="Y94" s="39">
        <v>143.71090000000001</v>
      </c>
      <c r="Z94" s="12">
        <v>11</v>
      </c>
      <c r="AA94" s="58">
        <v>28</v>
      </c>
      <c r="AB94" s="58">
        <v>32</v>
      </c>
      <c r="AC94" s="58">
        <v>33</v>
      </c>
      <c r="AD94" s="5">
        <v>34</v>
      </c>
      <c r="AE94" s="39">
        <v>25.644200000000001</v>
      </c>
      <c r="AF94" s="71">
        <f>AF100/SUM(AE91:AE110)</f>
        <v>4.939835764292376E-4</v>
      </c>
      <c r="AG94" s="3"/>
    </row>
    <row r="95" spans="2:33" x14ac:dyDescent="0.15">
      <c r="M95" s="36">
        <v>5</v>
      </c>
      <c r="N95" s="39">
        <v>143.71109999999999</v>
      </c>
      <c r="O95" s="12">
        <v>9</v>
      </c>
      <c r="P95" s="58">
        <v>11</v>
      </c>
      <c r="Q95" s="58">
        <v>32</v>
      </c>
      <c r="R95" s="58">
        <v>33</v>
      </c>
      <c r="S95" s="58">
        <v>34</v>
      </c>
      <c r="T95" s="5">
        <v>48.603499999999997</v>
      </c>
      <c r="U95" s="39"/>
      <c r="V95" s="39"/>
      <c r="X95" s="36">
        <v>5</v>
      </c>
      <c r="Y95" s="39">
        <v>143.18559999999999</v>
      </c>
      <c r="Z95" s="12">
        <v>7</v>
      </c>
      <c r="AA95" s="58">
        <v>11</v>
      </c>
      <c r="AB95" s="58">
        <v>28</v>
      </c>
      <c r="AC95" s="58">
        <v>32</v>
      </c>
      <c r="AD95" s="5">
        <v>34</v>
      </c>
      <c r="AE95" s="39">
        <v>25.248200000000001</v>
      </c>
      <c r="AF95" s="70"/>
      <c r="AG95" s="3"/>
    </row>
    <row r="96" spans="2:33" x14ac:dyDescent="0.15">
      <c r="M96" s="36">
        <v>6</v>
      </c>
      <c r="N96" s="39">
        <v>143.1857</v>
      </c>
      <c r="O96" s="12">
        <v>7</v>
      </c>
      <c r="P96" s="58">
        <v>11</v>
      </c>
      <c r="Q96" s="58">
        <v>28</v>
      </c>
      <c r="R96" s="58">
        <v>32</v>
      </c>
      <c r="S96" s="58">
        <v>34</v>
      </c>
      <c r="T96" s="5">
        <v>49.157699999999998</v>
      </c>
      <c r="U96" s="39"/>
      <c r="V96" s="39"/>
      <c r="X96" s="36">
        <v>6</v>
      </c>
      <c r="Y96" s="39">
        <v>143.18559999999999</v>
      </c>
      <c r="Z96" s="12">
        <v>7</v>
      </c>
      <c r="AA96" s="58">
        <v>11</v>
      </c>
      <c r="AB96" s="58">
        <v>28</v>
      </c>
      <c r="AC96" s="58">
        <v>32</v>
      </c>
      <c r="AD96" s="5">
        <v>34</v>
      </c>
      <c r="AE96" s="39">
        <v>25.1097</v>
      </c>
      <c r="AF96" s="70"/>
      <c r="AG96" s="3"/>
    </row>
    <row r="97" spans="13:33" x14ac:dyDescent="0.15">
      <c r="M97" s="36">
        <v>7</v>
      </c>
      <c r="N97" s="39">
        <v>141.91640000000001</v>
      </c>
      <c r="O97" s="12">
        <v>7</v>
      </c>
      <c r="P97" s="58">
        <v>9</v>
      </c>
      <c r="Q97" s="58">
        <v>14</v>
      </c>
      <c r="R97" s="58">
        <v>28</v>
      </c>
      <c r="S97" s="58">
        <v>36</v>
      </c>
      <c r="T97" s="5">
        <v>34.636299999999999</v>
      </c>
      <c r="U97" s="39"/>
      <c r="V97" s="39"/>
      <c r="X97" s="36">
        <v>7</v>
      </c>
      <c r="Y97" s="39">
        <v>142.82740000000001</v>
      </c>
      <c r="Z97" s="12">
        <v>6</v>
      </c>
      <c r="AA97" s="58">
        <v>9</v>
      </c>
      <c r="AB97" s="58">
        <v>14</v>
      </c>
      <c r="AC97" s="58">
        <v>32</v>
      </c>
      <c r="AD97" s="5">
        <v>37</v>
      </c>
      <c r="AE97" s="39">
        <v>25.4328</v>
      </c>
      <c r="AF97" s="70" t="s">
        <v>0</v>
      </c>
      <c r="AG97" s="3" t="s">
        <v>18</v>
      </c>
    </row>
    <row r="98" spans="13:33" x14ac:dyDescent="0.15">
      <c r="M98" s="36">
        <v>8</v>
      </c>
      <c r="N98" s="39">
        <v>141.6311</v>
      </c>
      <c r="O98" s="12">
        <v>7</v>
      </c>
      <c r="P98" s="58">
        <v>11</v>
      </c>
      <c r="Q98" s="58">
        <v>28</v>
      </c>
      <c r="R98" s="58">
        <v>32</v>
      </c>
      <c r="S98" s="58">
        <v>36</v>
      </c>
      <c r="T98" s="5">
        <v>33.217300000000002</v>
      </c>
      <c r="U98" s="39"/>
      <c r="V98" s="5" t="s">
        <v>2</v>
      </c>
      <c r="X98" s="36">
        <v>8</v>
      </c>
      <c r="Y98" s="39">
        <v>142.1644</v>
      </c>
      <c r="Z98" s="12">
        <v>7</v>
      </c>
      <c r="AA98" s="58">
        <v>9</v>
      </c>
      <c r="AB98" s="58">
        <v>14</v>
      </c>
      <c r="AC98" s="58">
        <v>36</v>
      </c>
      <c r="AD98" s="5">
        <v>37</v>
      </c>
      <c r="AE98" s="39">
        <v>24.854900000000001</v>
      </c>
      <c r="AF98" s="72">
        <f>8/20</f>
        <v>0.4</v>
      </c>
      <c r="AG98" s="3" t="s">
        <v>17</v>
      </c>
    </row>
    <row r="99" spans="13:33" x14ac:dyDescent="0.15">
      <c r="M99" s="36">
        <v>9</v>
      </c>
      <c r="N99" s="39">
        <v>140.70580000000001</v>
      </c>
      <c r="O99" s="12">
        <v>9</v>
      </c>
      <c r="P99" s="58">
        <v>10</v>
      </c>
      <c r="Q99" s="58">
        <v>28</v>
      </c>
      <c r="R99" s="58">
        <v>32</v>
      </c>
      <c r="S99" s="58">
        <v>31</v>
      </c>
      <c r="T99" s="5">
        <v>36.8735</v>
      </c>
      <c r="U99" s="39"/>
      <c r="V99" s="5" t="s">
        <v>3</v>
      </c>
      <c r="X99" s="36">
        <v>9</v>
      </c>
      <c r="Y99" s="39">
        <v>141.91589999999999</v>
      </c>
      <c r="Z99" s="12">
        <v>7</v>
      </c>
      <c r="AA99" s="58">
        <v>9</v>
      </c>
      <c r="AB99" s="58">
        <v>14</v>
      </c>
      <c r="AC99" s="58">
        <v>28</v>
      </c>
      <c r="AD99" s="5">
        <v>36</v>
      </c>
      <c r="AE99" s="39">
        <v>25.5124</v>
      </c>
      <c r="AF99" s="70" t="s">
        <v>1</v>
      </c>
      <c r="AG99" s="3"/>
    </row>
    <row r="100" spans="13:33" x14ac:dyDescent="0.15">
      <c r="M100" s="36">
        <v>10</v>
      </c>
      <c r="N100" s="39">
        <v>140.70580000000001</v>
      </c>
      <c r="O100" s="12">
        <v>7</v>
      </c>
      <c r="P100" s="58">
        <v>10</v>
      </c>
      <c r="Q100" s="58">
        <v>14</v>
      </c>
      <c r="R100" s="58">
        <v>28</v>
      </c>
      <c r="S100" s="58">
        <v>32</v>
      </c>
      <c r="T100" s="5">
        <v>35.974299999999999</v>
      </c>
      <c r="U100" s="39" t="s">
        <v>12</v>
      </c>
      <c r="V100" s="5" t="s">
        <v>11</v>
      </c>
      <c r="X100" s="36">
        <v>10</v>
      </c>
      <c r="Y100" s="39">
        <v>141.91589999999999</v>
      </c>
      <c r="Z100" s="12">
        <v>7</v>
      </c>
      <c r="AA100" s="58">
        <v>9</v>
      </c>
      <c r="AB100" s="58">
        <v>14</v>
      </c>
      <c r="AC100" s="58">
        <v>28</v>
      </c>
      <c r="AD100" s="5">
        <v>36</v>
      </c>
      <c r="AE100" s="39">
        <v>25.1265</v>
      </c>
      <c r="AF100" s="72">
        <f>5/20</f>
        <v>0.25</v>
      </c>
      <c r="AG100" s="3"/>
    </row>
    <row r="101" spans="13:33" x14ac:dyDescent="0.15">
      <c r="M101" s="36">
        <v>11</v>
      </c>
      <c r="N101" s="39">
        <v>140.279</v>
      </c>
      <c r="O101" s="12">
        <v>7</v>
      </c>
      <c r="P101" s="58">
        <v>10</v>
      </c>
      <c r="Q101" s="58">
        <v>14</v>
      </c>
      <c r="R101" s="58">
        <v>37</v>
      </c>
      <c r="S101" s="58">
        <v>32</v>
      </c>
      <c r="T101" s="5">
        <v>35.3795</v>
      </c>
      <c r="U101" s="68">
        <f>U106/SUM(T91:T110)</f>
        <v>4.6083107065277641E-4</v>
      </c>
      <c r="V101" s="48">
        <v>1</v>
      </c>
      <c r="X101" s="36">
        <v>11</v>
      </c>
      <c r="Y101" s="39">
        <v>141.91589999999999</v>
      </c>
      <c r="Z101" s="12">
        <v>7</v>
      </c>
      <c r="AA101" s="58">
        <v>9</v>
      </c>
      <c r="AB101" s="58">
        <v>14</v>
      </c>
      <c r="AC101" s="58">
        <v>28</v>
      </c>
      <c r="AD101" s="5">
        <v>36</v>
      </c>
      <c r="AE101" s="39">
        <v>25.8718</v>
      </c>
      <c r="AF101" s="70"/>
      <c r="AG101" s="3"/>
    </row>
    <row r="102" spans="13:33" x14ac:dyDescent="0.15">
      <c r="M102" s="36">
        <v>12</v>
      </c>
      <c r="N102" s="65">
        <v>139.97819999999999</v>
      </c>
      <c r="O102" s="12">
        <v>7</v>
      </c>
      <c r="P102" s="58">
        <v>9</v>
      </c>
      <c r="Q102" s="58">
        <v>14</v>
      </c>
      <c r="R102" s="58">
        <v>28</v>
      </c>
      <c r="S102" s="58">
        <v>32</v>
      </c>
      <c r="T102" s="5">
        <v>33.887599999999999</v>
      </c>
      <c r="U102" s="39"/>
      <c r="V102" s="39" t="s">
        <v>14</v>
      </c>
      <c r="X102" s="36">
        <v>12</v>
      </c>
      <c r="Y102" s="39">
        <v>141.91589999999999</v>
      </c>
      <c r="Z102" s="12">
        <v>7</v>
      </c>
      <c r="AA102" s="58">
        <v>9</v>
      </c>
      <c r="AB102" s="58">
        <v>14</v>
      </c>
      <c r="AC102" s="58">
        <v>28</v>
      </c>
      <c r="AD102" s="5">
        <v>36</v>
      </c>
      <c r="AE102" s="39">
        <v>25.728300000000001</v>
      </c>
      <c r="AF102" s="70"/>
      <c r="AG102" s="3"/>
    </row>
    <row r="103" spans="13:33" x14ac:dyDescent="0.15">
      <c r="M103" s="36">
        <v>13</v>
      </c>
      <c r="N103" s="65">
        <v>139.97819999999999</v>
      </c>
      <c r="O103" s="12">
        <v>7</v>
      </c>
      <c r="P103" s="58">
        <v>9</v>
      </c>
      <c r="Q103" s="58">
        <v>14</v>
      </c>
      <c r="R103" s="58">
        <v>28</v>
      </c>
      <c r="S103" s="58">
        <v>32</v>
      </c>
      <c r="T103" s="5">
        <v>40.191299999999998</v>
      </c>
      <c r="U103" s="39"/>
      <c r="V103" s="39">
        <v>0</v>
      </c>
      <c r="X103" s="36">
        <v>13</v>
      </c>
      <c r="Y103" s="65">
        <v>139.97790000000001</v>
      </c>
      <c r="Z103" s="12">
        <v>7</v>
      </c>
      <c r="AA103" s="58">
        <v>9</v>
      </c>
      <c r="AB103" s="58">
        <v>14</v>
      </c>
      <c r="AC103" s="58">
        <v>28</v>
      </c>
      <c r="AD103" s="5">
        <v>32</v>
      </c>
      <c r="AE103" s="39">
        <v>24.841899999999999</v>
      </c>
      <c r="AF103" s="70"/>
      <c r="AG103" s="3"/>
    </row>
    <row r="104" spans="13:33" x14ac:dyDescent="0.15">
      <c r="M104" s="36">
        <v>14</v>
      </c>
      <c r="N104" s="65">
        <v>139.97819999999999</v>
      </c>
      <c r="O104" s="12">
        <v>9</v>
      </c>
      <c r="P104" s="58">
        <v>14</v>
      </c>
      <c r="Q104" s="58">
        <v>28</v>
      </c>
      <c r="R104" s="58">
        <v>32</v>
      </c>
      <c r="S104" s="58">
        <v>30</v>
      </c>
      <c r="T104" s="5">
        <v>47.308399999999999</v>
      </c>
      <c r="U104" s="39"/>
      <c r="V104" s="39"/>
      <c r="X104" s="36">
        <v>14</v>
      </c>
      <c r="Y104" s="65">
        <v>139.97790000000001</v>
      </c>
      <c r="Z104" s="12">
        <v>7</v>
      </c>
      <c r="AA104" s="58">
        <v>9</v>
      </c>
      <c r="AB104" s="58">
        <v>14</v>
      </c>
      <c r="AC104" s="58">
        <v>28</v>
      </c>
      <c r="AD104" s="5">
        <v>32</v>
      </c>
      <c r="AE104" s="39">
        <v>25.081700000000001</v>
      </c>
      <c r="AF104" s="70"/>
      <c r="AG104" s="3"/>
    </row>
    <row r="105" spans="13:33" x14ac:dyDescent="0.15">
      <c r="M105" s="36">
        <v>15</v>
      </c>
      <c r="N105" s="65">
        <v>139.97819999999999</v>
      </c>
      <c r="O105" s="12">
        <v>7</v>
      </c>
      <c r="P105" s="58">
        <v>9</v>
      </c>
      <c r="Q105" s="58">
        <v>14</v>
      </c>
      <c r="R105" s="58">
        <v>28</v>
      </c>
      <c r="S105" s="58">
        <v>32</v>
      </c>
      <c r="T105" s="5">
        <v>46.270200000000003</v>
      </c>
      <c r="U105" s="39" t="s">
        <v>0</v>
      </c>
      <c r="V105" s="39"/>
      <c r="X105" s="36">
        <v>15</v>
      </c>
      <c r="Y105" s="65">
        <v>139.97790000000001</v>
      </c>
      <c r="Z105" s="12">
        <v>7</v>
      </c>
      <c r="AA105" s="58">
        <v>9</v>
      </c>
      <c r="AB105" s="58">
        <v>14</v>
      </c>
      <c r="AC105" s="58">
        <v>28</v>
      </c>
      <c r="AD105" s="5">
        <v>32</v>
      </c>
      <c r="AE105" s="39">
        <v>25.017600000000002</v>
      </c>
      <c r="AF105" s="70"/>
      <c r="AG105" s="3"/>
    </row>
    <row r="106" spans="13:33" x14ac:dyDescent="0.15">
      <c r="M106" s="36">
        <v>16</v>
      </c>
      <c r="N106" s="65">
        <v>139.97819999999999</v>
      </c>
      <c r="O106" s="12">
        <v>7</v>
      </c>
      <c r="P106" s="58">
        <v>9</v>
      </c>
      <c r="Q106" s="58">
        <v>14</v>
      </c>
      <c r="R106" s="58">
        <v>28</v>
      </c>
      <c r="S106" s="58">
        <v>32</v>
      </c>
      <c r="T106" s="5">
        <v>47.3249</v>
      </c>
      <c r="U106" s="41">
        <f>7/20</f>
        <v>0.35</v>
      </c>
      <c r="V106" s="39"/>
      <c r="X106" s="36">
        <v>16</v>
      </c>
      <c r="Y106" s="63">
        <v>139.55080000000001</v>
      </c>
      <c r="Z106" s="12">
        <v>7</v>
      </c>
      <c r="AA106" s="58">
        <v>9</v>
      </c>
      <c r="AB106" s="58">
        <v>14</v>
      </c>
      <c r="AC106" s="58">
        <v>32</v>
      </c>
      <c r="AD106" s="5">
        <v>37</v>
      </c>
      <c r="AE106" s="39">
        <v>25.067399999999999</v>
      </c>
      <c r="AF106" s="70"/>
      <c r="AG106" s="3"/>
    </row>
    <row r="107" spans="13:33" x14ac:dyDescent="0.15">
      <c r="M107" s="36">
        <v>17</v>
      </c>
      <c r="N107" s="65">
        <v>139.97819999999999</v>
      </c>
      <c r="O107" s="12">
        <v>7</v>
      </c>
      <c r="P107" s="58">
        <v>9</v>
      </c>
      <c r="Q107" s="58">
        <v>14</v>
      </c>
      <c r="R107" s="58">
        <v>28</v>
      </c>
      <c r="S107" s="58">
        <v>32</v>
      </c>
      <c r="T107" s="5">
        <v>33.585500000000003</v>
      </c>
      <c r="U107" s="39" t="s">
        <v>1</v>
      </c>
      <c r="V107" s="39"/>
      <c r="X107" s="36">
        <v>17</v>
      </c>
      <c r="Y107" s="63">
        <v>139.55080000000001</v>
      </c>
      <c r="Z107" s="12">
        <v>7</v>
      </c>
      <c r="AA107" s="58">
        <v>9</v>
      </c>
      <c r="AB107" s="58">
        <v>14</v>
      </c>
      <c r="AC107" s="58">
        <v>32</v>
      </c>
      <c r="AD107" s="5">
        <v>37</v>
      </c>
      <c r="AE107" s="39">
        <v>24.877400000000002</v>
      </c>
      <c r="AF107" s="70"/>
      <c r="AG107" s="3"/>
    </row>
    <row r="108" spans="13:33" x14ac:dyDescent="0.15">
      <c r="M108" s="36">
        <v>18</v>
      </c>
      <c r="N108" s="63">
        <v>139.5513</v>
      </c>
      <c r="O108" s="12">
        <v>7</v>
      </c>
      <c r="P108" s="58">
        <v>9</v>
      </c>
      <c r="Q108" s="58">
        <v>14</v>
      </c>
      <c r="R108" s="58">
        <v>37</v>
      </c>
      <c r="S108" s="58">
        <v>32</v>
      </c>
      <c r="T108" s="5">
        <v>33.967500000000001</v>
      </c>
      <c r="U108" s="41">
        <f>3/20</f>
        <v>0.15</v>
      </c>
      <c r="V108" s="39"/>
      <c r="X108" s="36">
        <v>18</v>
      </c>
      <c r="Y108" s="63">
        <v>139.55080000000001</v>
      </c>
      <c r="Z108" s="12">
        <v>7</v>
      </c>
      <c r="AA108" s="58">
        <v>9</v>
      </c>
      <c r="AB108" s="58">
        <v>14</v>
      </c>
      <c r="AC108" s="58">
        <v>32</v>
      </c>
      <c r="AD108" s="5">
        <v>37</v>
      </c>
      <c r="AE108" s="39">
        <v>25.015999999999998</v>
      </c>
      <c r="AF108" s="70"/>
      <c r="AG108" s="3"/>
    </row>
    <row r="109" spans="13:33" x14ac:dyDescent="0.15">
      <c r="M109" s="36">
        <v>19</v>
      </c>
      <c r="N109" s="63">
        <v>139.5513</v>
      </c>
      <c r="O109" s="12">
        <v>7</v>
      </c>
      <c r="P109" s="58">
        <v>9</v>
      </c>
      <c r="Q109" s="58">
        <v>14</v>
      </c>
      <c r="R109" s="58">
        <v>32</v>
      </c>
      <c r="S109" s="58">
        <v>37</v>
      </c>
      <c r="T109" s="5">
        <v>33.594900000000003</v>
      </c>
      <c r="U109" s="39"/>
      <c r="V109" s="39"/>
      <c r="X109" s="36">
        <v>19</v>
      </c>
      <c r="Y109" s="63">
        <v>139.55080000000001</v>
      </c>
      <c r="Z109" s="12">
        <v>7</v>
      </c>
      <c r="AA109" s="58">
        <v>9</v>
      </c>
      <c r="AB109" s="58">
        <v>14</v>
      </c>
      <c r="AC109" s="58">
        <v>32</v>
      </c>
      <c r="AD109" s="5">
        <v>37</v>
      </c>
      <c r="AE109" s="39">
        <v>25.318100000000001</v>
      </c>
      <c r="AF109" s="70"/>
      <c r="AG109" s="3"/>
    </row>
    <row r="110" spans="13:33" ht="14.25" thickBot="1" x14ac:dyDescent="0.2">
      <c r="M110" s="37">
        <v>20</v>
      </c>
      <c r="N110" s="64">
        <v>139.5513</v>
      </c>
      <c r="O110" s="62">
        <v>7</v>
      </c>
      <c r="P110" s="60">
        <v>9</v>
      </c>
      <c r="Q110" s="60">
        <v>14</v>
      </c>
      <c r="R110" s="60">
        <v>32</v>
      </c>
      <c r="S110" s="60">
        <v>37</v>
      </c>
      <c r="T110" s="34">
        <v>33.587499999999999</v>
      </c>
      <c r="U110" s="40"/>
      <c r="V110" s="40"/>
      <c r="X110" s="37">
        <v>20</v>
      </c>
      <c r="Y110" s="64">
        <v>139.55080000000001</v>
      </c>
      <c r="Z110" s="62">
        <v>7</v>
      </c>
      <c r="AA110" s="60">
        <v>9</v>
      </c>
      <c r="AB110" s="60">
        <v>14</v>
      </c>
      <c r="AC110" s="60">
        <v>32</v>
      </c>
      <c r="AD110" s="34">
        <v>37</v>
      </c>
      <c r="AE110" s="40">
        <v>25.287500000000001</v>
      </c>
      <c r="AF110" s="73"/>
      <c r="AG110" s="7"/>
    </row>
    <row r="112" spans="13:33" x14ac:dyDescent="0.15">
      <c r="M112">
        <v>0</v>
      </c>
      <c r="N112">
        <v>0.2</v>
      </c>
      <c r="O112">
        <v>0.5</v>
      </c>
      <c r="P112">
        <v>0.8</v>
      </c>
      <c r="Q112">
        <v>1</v>
      </c>
    </row>
    <row r="113" spans="4:17" x14ac:dyDescent="0.15">
      <c r="M113">
        <v>1</v>
      </c>
      <c r="N113">
        <v>0.8</v>
      </c>
      <c r="O113">
        <v>0.5</v>
      </c>
      <c r="P113">
        <v>0.2</v>
      </c>
      <c r="Q113">
        <v>0</v>
      </c>
    </row>
    <row r="114" spans="4:17" x14ac:dyDescent="0.15">
      <c r="M114">
        <v>0.2</v>
      </c>
      <c r="N114">
        <v>0.3</v>
      </c>
      <c r="O114">
        <v>0.5</v>
      </c>
      <c r="P114">
        <v>0.4</v>
      </c>
      <c r="Q114">
        <v>0.35</v>
      </c>
    </row>
    <row r="115" spans="4:17" x14ac:dyDescent="0.15">
      <c r="M115">
        <v>0.05</v>
      </c>
      <c r="N115">
        <v>0.2</v>
      </c>
      <c r="O115">
        <v>0.4</v>
      </c>
      <c r="P115">
        <v>0.25</v>
      </c>
      <c r="Q115">
        <v>0.15</v>
      </c>
    </row>
    <row r="118" spans="4:17" x14ac:dyDescent="0.15">
      <c r="D118">
        <v>0</v>
      </c>
      <c r="E118">
        <v>0.2</v>
      </c>
      <c r="F118">
        <v>0.5</v>
      </c>
      <c r="G118">
        <v>0.8</v>
      </c>
    </row>
    <row r="119" spans="4:17" x14ac:dyDescent="0.15">
      <c r="D119">
        <v>1</v>
      </c>
      <c r="E119">
        <v>0.8</v>
      </c>
      <c r="F119">
        <v>0.5</v>
      </c>
      <c r="G119">
        <v>0.2</v>
      </c>
    </row>
    <row r="120" spans="4:17" x14ac:dyDescent="0.15">
      <c r="D120">
        <v>0.3</v>
      </c>
      <c r="E120">
        <v>0.6</v>
      </c>
      <c r="F120">
        <v>0.7</v>
      </c>
      <c r="G120">
        <v>0.7</v>
      </c>
    </row>
    <row r="121" spans="4:17" x14ac:dyDescent="0.15">
      <c r="D121">
        <v>0.1</v>
      </c>
      <c r="E121">
        <v>0.4</v>
      </c>
      <c r="F121">
        <v>0.55000000000000004</v>
      </c>
      <c r="G121">
        <v>0.35</v>
      </c>
    </row>
  </sheetData>
  <autoFilter ref="C2:C22">
    <sortState ref="B3:K22">
      <sortCondition descending="1" ref="C2:C22"/>
    </sortState>
  </autoFilter>
  <sortState ref="C68:I87">
    <sortCondition descending="1" ref="C68"/>
  </sortState>
  <mergeCells count="10">
    <mergeCell ref="D46:H46"/>
    <mergeCell ref="O46:S46"/>
    <mergeCell ref="Z68:AD68"/>
    <mergeCell ref="Z46:AD46"/>
    <mergeCell ref="D2:H2"/>
    <mergeCell ref="O2:S2"/>
    <mergeCell ref="Z2:AD2"/>
    <mergeCell ref="D24:H24"/>
    <mergeCell ref="O24:S24"/>
    <mergeCell ref="Z24:AD24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AG145"/>
  <sheetViews>
    <sheetView topLeftCell="A89" zoomScale="70" zoomScaleNormal="70" workbookViewId="0">
      <selection activeCell="U124" sqref="U124"/>
    </sheetView>
  </sheetViews>
  <sheetFormatPr defaultRowHeight="13.5" x14ac:dyDescent="0.15"/>
  <cols>
    <col min="9" max="9" width="9.5" bestFit="1" customWidth="1"/>
  </cols>
  <sheetData>
    <row r="18" spans="2:22" ht="14.25" thickBot="1" x14ac:dyDescent="0.2">
      <c r="I18">
        <f>AVERAGE(I19:I38)</f>
        <v>105.67365500000001</v>
      </c>
      <c r="T18">
        <f>AVERAGE(T19:T38)</f>
        <v>105.67365500000001</v>
      </c>
    </row>
    <row r="19" spans="2:22" x14ac:dyDescent="0.15">
      <c r="B19" s="38">
        <v>1</v>
      </c>
      <c r="C19" s="38">
        <v>111.1602</v>
      </c>
      <c r="D19" s="61">
        <v>69</v>
      </c>
      <c r="E19" s="59">
        <v>13</v>
      </c>
      <c r="F19" s="59">
        <v>18</v>
      </c>
      <c r="G19" s="59">
        <v>63</v>
      </c>
      <c r="H19" s="33">
        <v>72</v>
      </c>
      <c r="I19" s="38">
        <v>95.963700000000003</v>
      </c>
      <c r="J19" s="38"/>
      <c r="K19" s="38"/>
      <c r="M19" s="38">
        <v>1</v>
      </c>
      <c r="N19" s="38">
        <v>111.1602</v>
      </c>
      <c r="O19" s="61">
        <v>69</v>
      </c>
      <c r="P19" s="59">
        <v>13</v>
      </c>
      <c r="Q19" s="59">
        <v>18</v>
      </c>
      <c r="R19" s="59">
        <v>63</v>
      </c>
      <c r="S19" s="33">
        <v>72</v>
      </c>
      <c r="T19" s="38">
        <v>95.963700000000003</v>
      </c>
      <c r="U19" s="38"/>
      <c r="V19" s="38"/>
    </row>
    <row r="20" spans="2:22" x14ac:dyDescent="0.15">
      <c r="B20" s="39">
        <v>2</v>
      </c>
      <c r="C20" s="39">
        <v>109.1627</v>
      </c>
      <c r="D20" s="12">
        <v>9</v>
      </c>
      <c r="E20" s="58">
        <v>14</v>
      </c>
      <c r="F20" s="58">
        <v>19</v>
      </c>
      <c r="G20" s="58">
        <v>62</v>
      </c>
      <c r="H20" s="5">
        <v>57</v>
      </c>
      <c r="I20" s="39">
        <v>99.371099999999998</v>
      </c>
      <c r="J20" s="39"/>
      <c r="K20" s="39"/>
      <c r="M20" s="39">
        <v>2</v>
      </c>
      <c r="N20" s="39">
        <v>109.1627</v>
      </c>
      <c r="O20" s="12">
        <v>9</v>
      </c>
      <c r="P20" s="58">
        <v>14</v>
      </c>
      <c r="Q20" s="58">
        <v>19</v>
      </c>
      <c r="R20" s="58">
        <v>62</v>
      </c>
      <c r="S20" s="5">
        <v>57</v>
      </c>
      <c r="T20" s="39">
        <v>99.371099999999998</v>
      </c>
      <c r="U20" s="39"/>
      <c r="V20" s="39"/>
    </row>
    <row r="21" spans="2:22" x14ac:dyDescent="0.15">
      <c r="B21" s="39">
        <v>3</v>
      </c>
      <c r="C21" s="39">
        <v>107.5852</v>
      </c>
      <c r="D21" s="12">
        <v>10</v>
      </c>
      <c r="E21" s="58">
        <v>13</v>
      </c>
      <c r="F21" s="58">
        <v>18</v>
      </c>
      <c r="G21" s="58">
        <v>61</v>
      </c>
      <c r="H21" s="5">
        <v>57</v>
      </c>
      <c r="I21" s="39">
        <v>97.670500000000004</v>
      </c>
      <c r="J21" s="39"/>
      <c r="K21" s="39"/>
      <c r="M21" s="39">
        <v>3</v>
      </c>
      <c r="N21" s="39">
        <v>107.5852</v>
      </c>
      <c r="O21" s="12">
        <v>10</v>
      </c>
      <c r="P21" s="58">
        <v>13</v>
      </c>
      <c r="Q21" s="58">
        <v>18</v>
      </c>
      <c r="R21" s="58">
        <v>61</v>
      </c>
      <c r="S21" s="5">
        <v>57</v>
      </c>
      <c r="T21" s="39">
        <v>97.670500000000004</v>
      </c>
      <c r="U21" s="39"/>
      <c r="V21" s="39"/>
    </row>
    <row r="22" spans="2:22" x14ac:dyDescent="0.15">
      <c r="B22" s="39">
        <v>4</v>
      </c>
      <c r="C22" s="39">
        <v>107.4593</v>
      </c>
      <c r="D22" s="12">
        <v>40</v>
      </c>
      <c r="E22" s="58">
        <v>14</v>
      </c>
      <c r="F22" s="58">
        <v>18</v>
      </c>
      <c r="G22" s="58">
        <v>61</v>
      </c>
      <c r="H22" s="5">
        <v>72</v>
      </c>
      <c r="I22" s="39">
        <v>105.9087</v>
      </c>
      <c r="J22" s="39"/>
      <c r="K22" s="39"/>
      <c r="M22" s="39">
        <v>4</v>
      </c>
      <c r="N22" s="39">
        <v>107.4593</v>
      </c>
      <c r="O22" s="12">
        <v>40</v>
      </c>
      <c r="P22" s="58">
        <v>14</v>
      </c>
      <c r="Q22" s="58">
        <v>18</v>
      </c>
      <c r="R22" s="58">
        <v>61</v>
      </c>
      <c r="S22" s="5">
        <v>72</v>
      </c>
      <c r="T22" s="39">
        <v>105.9087</v>
      </c>
      <c r="U22" s="39"/>
      <c r="V22" s="39"/>
    </row>
    <row r="23" spans="2:22" x14ac:dyDescent="0.15">
      <c r="B23" s="39">
        <v>5</v>
      </c>
      <c r="C23" s="39">
        <v>106.8336</v>
      </c>
      <c r="D23" s="12">
        <v>69</v>
      </c>
      <c r="E23" s="58">
        <v>13</v>
      </c>
      <c r="F23" s="58">
        <v>19</v>
      </c>
      <c r="G23" s="58">
        <v>63</v>
      </c>
      <c r="H23" s="5">
        <v>58</v>
      </c>
      <c r="I23" s="39">
        <v>98.962900000000005</v>
      </c>
      <c r="J23" s="39"/>
      <c r="K23" s="39"/>
      <c r="M23" s="39">
        <v>5</v>
      </c>
      <c r="N23" s="39">
        <v>106.8336</v>
      </c>
      <c r="O23" s="12">
        <v>69</v>
      </c>
      <c r="P23" s="58">
        <v>13</v>
      </c>
      <c r="Q23" s="58">
        <v>19</v>
      </c>
      <c r="R23" s="58">
        <v>63</v>
      </c>
      <c r="S23" s="5">
        <v>58</v>
      </c>
      <c r="T23" s="39">
        <v>98.962900000000005</v>
      </c>
      <c r="U23" s="39"/>
      <c r="V23" s="39"/>
    </row>
    <row r="24" spans="2:22" x14ac:dyDescent="0.15">
      <c r="B24" s="39">
        <v>6</v>
      </c>
      <c r="C24" s="39">
        <v>105.4315</v>
      </c>
      <c r="D24" s="12">
        <v>10</v>
      </c>
      <c r="E24" s="58">
        <v>12</v>
      </c>
      <c r="F24" s="58">
        <v>70</v>
      </c>
      <c r="G24" s="58">
        <v>61</v>
      </c>
      <c r="H24" s="5">
        <v>56</v>
      </c>
      <c r="I24" s="39">
        <v>102.1022</v>
      </c>
      <c r="J24" s="39"/>
      <c r="K24" s="39"/>
      <c r="M24" s="39">
        <v>6</v>
      </c>
      <c r="N24" s="39">
        <v>105.4315</v>
      </c>
      <c r="O24" s="12">
        <v>10</v>
      </c>
      <c r="P24" s="58">
        <v>12</v>
      </c>
      <c r="Q24" s="58">
        <v>70</v>
      </c>
      <c r="R24" s="58">
        <v>61</v>
      </c>
      <c r="S24" s="5">
        <v>56</v>
      </c>
      <c r="T24" s="39">
        <v>102.1022</v>
      </c>
      <c r="U24" s="39"/>
      <c r="V24" s="39"/>
    </row>
    <row r="25" spans="2:22" x14ac:dyDescent="0.15">
      <c r="B25" s="39">
        <v>7</v>
      </c>
      <c r="C25" s="39">
        <v>105.2872</v>
      </c>
      <c r="D25" s="12">
        <v>36</v>
      </c>
      <c r="E25" s="58">
        <v>12</v>
      </c>
      <c r="F25" s="58">
        <v>17</v>
      </c>
      <c r="G25" s="58">
        <v>62</v>
      </c>
      <c r="H25" s="5">
        <v>72</v>
      </c>
      <c r="I25" s="39">
        <v>101.6147</v>
      </c>
      <c r="J25" s="39"/>
      <c r="K25" s="39"/>
      <c r="M25" s="39">
        <v>7</v>
      </c>
      <c r="N25" s="39">
        <v>105.2872</v>
      </c>
      <c r="O25" s="12">
        <v>36</v>
      </c>
      <c r="P25" s="58">
        <v>12</v>
      </c>
      <c r="Q25" s="58">
        <v>17</v>
      </c>
      <c r="R25" s="58">
        <v>62</v>
      </c>
      <c r="S25" s="5">
        <v>72</v>
      </c>
      <c r="T25" s="39">
        <v>101.6147</v>
      </c>
      <c r="U25" s="39"/>
      <c r="V25" s="39"/>
    </row>
    <row r="26" spans="2:22" x14ac:dyDescent="0.15">
      <c r="B26" s="39">
        <v>8</v>
      </c>
      <c r="C26" s="39">
        <v>105.2872</v>
      </c>
      <c r="D26" s="12">
        <v>3</v>
      </c>
      <c r="E26" s="58">
        <v>12</v>
      </c>
      <c r="F26" s="58">
        <v>70</v>
      </c>
      <c r="G26" s="58">
        <v>62</v>
      </c>
      <c r="H26" s="5">
        <v>72</v>
      </c>
      <c r="I26" s="39">
        <v>126.812</v>
      </c>
      <c r="J26" s="39"/>
      <c r="K26" s="5" t="s">
        <v>2</v>
      </c>
      <c r="M26" s="39">
        <v>8</v>
      </c>
      <c r="N26" s="39">
        <v>105.2872</v>
      </c>
      <c r="O26" s="12">
        <v>3</v>
      </c>
      <c r="P26" s="58">
        <v>12</v>
      </c>
      <c r="Q26" s="58">
        <v>70</v>
      </c>
      <c r="R26" s="58">
        <v>62</v>
      </c>
      <c r="S26" s="5">
        <v>72</v>
      </c>
      <c r="T26" s="39">
        <v>126.812</v>
      </c>
      <c r="U26" s="39"/>
      <c r="V26" s="5" t="s">
        <v>2</v>
      </c>
    </row>
    <row r="27" spans="2:22" x14ac:dyDescent="0.15">
      <c r="B27" s="39">
        <v>9</v>
      </c>
      <c r="C27" s="39">
        <v>104.8017</v>
      </c>
      <c r="D27" s="12">
        <v>69</v>
      </c>
      <c r="E27" s="58">
        <v>14</v>
      </c>
      <c r="F27" s="58">
        <v>19</v>
      </c>
      <c r="G27" s="58">
        <v>62</v>
      </c>
      <c r="H27" s="5">
        <v>52</v>
      </c>
      <c r="I27" s="39">
        <v>125.0273</v>
      </c>
      <c r="J27" s="39"/>
      <c r="K27" s="5" t="s">
        <v>21</v>
      </c>
      <c r="M27" s="39">
        <v>9</v>
      </c>
      <c r="N27" s="39">
        <v>104.8017</v>
      </c>
      <c r="O27" s="12">
        <v>69</v>
      </c>
      <c r="P27" s="58">
        <v>14</v>
      </c>
      <c r="Q27" s="58">
        <v>19</v>
      </c>
      <c r="R27" s="58">
        <v>62</v>
      </c>
      <c r="S27" s="5">
        <v>52</v>
      </c>
      <c r="T27" s="39">
        <v>125.0273</v>
      </c>
      <c r="U27" s="39"/>
      <c r="V27" s="5" t="s">
        <v>21</v>
      </c>
    </row>
    <row r="28" spans="2:22" x14ac:dyDescent="0.15">
      <c r="B28" s="39">
        <v>10</v>
      </c>
      <c r="C28" s="39">
        <v>103.7833</v>
      </c>
      <c r="D28" s="12">
        <v>10</v>
      </c>
      <c r="E28" s="58">
        <v>12</v>
      </c>
      <c r="F28" s="58">
        <v>18</v>
      </c>
      <c r="G28" s="58">
        <v>62</v>
      </c>
      <c r="H28" s="5">
        <v>72</v>
      </c>
      <c r="I28" s="39">
        <v>129.8193</v>
      </c>
      <c r="J28" s="39" t="s">
        <v>12</v>
      </c>
      <c r="K28" s="5" t="s">
        <v>11</v>
      </c>
      <c r="M28" s="39">
        <v>10</v>
      </c>
      <c r="N28" s="39">
        <v>103.7833</v>
      </c>
      <c r="O28" s="12">
        <v>10</v>
      </c>
      <c r="P28" s="58">
        <v>12</v>
      </c>
      <c r="Q28" s="58">
        <v>18</v>
      </c>
      <c r="R28" s="58">
        <v>62</v>
      </c>
      <c r="S28" s="5">
        <v>72</v>
      </c>
      <c r="T28" s="39">
        <v>129.8193</v>
      </c>
      <c r="U28" s="39" t="s">
        <v>12</v>
      </c>
      <c r="V28" s="5" t="s">
        <v>11</v>
      </c>
    </row>
    <row r="29" spans="2:22" x14ac:dyDescent="0.15">
      <c r="B29" s="39">
        <v>11</v>
      </c>
      <c r="C29" s="39">
        <v>103.7833</v>
      </c>
      <c r="D29" s="12">
        <v>10</v>
      </c>
      <c r="E29" s="58">
        <v>12</v>
      </c>
      <c r="F29" s="58">
        <v>19</v>
      </c>
      <c r="G29" s="58">
        <v>63</v>
      </c>
      <c r="H29" s="5">
        <v>72</v>
      </c>
      <c r="I29" s="39">
        <v>112.9162</v>
      </c>
      <c r="J29" s="68">
        <f>J34/SUM(I19:I38)</f>
        <v>4.7315482747331866E-5</v>
      </c>
      <c r="K29" s="48">
        <v>1</v>
      </c>
      <c r="M29" s="39">
        <v>11</v>
      </c>
      <c r="N29" s="39">
        <v>103.7833</v>
      </c>
      <c r="O29" s="12">
        <v>10</v>
      </c>
      <c r="P29" s="58">
        <v>12</v>
      </c>
      <c r="Q29" s="58">
        <v>19</v>
      </c>
      <c r="R29" s="58">
        <v>63</v>
      </c>
      <c r="S29" s="5">
        <v>72</v>
      </c>
      <c r="T29" s="39">
        <v>112.9162</v>
      </c>
      <c r="U29" s="68">
        <f>U34/SUM(T19:T38)</f>
        <v>4.7315482747331866E-5</v>
      </c>
      <c r="V29" s="48">
        <v>1</v>
      </c>
    </row>
    <row r="30" spans="2:22" x14ac:dyDescent="0.15">
      <c r="B30" s="39">
        <v>12</v>
      </c>
      <c r="C30" s="39">
        <v>102.4971</v>
      </c>
      <c r="D30" s="12">
        <v>69</v>
      </c>
      <c r="E30" s="58">
        <v>13</v>
      </c>
      <c r="F30" s="58">
        <v>15</v>
      </c>
      <c r="G30" s="58">
        <v>62</v>
      </c>
      <c r="H30" s="5">
        <v>72</v>
      </c>
      <c r="I30" s="39">
        <v>99.986800000000002</v>
      </c>
      <c r="J30" s="39"/>
      <c r="K30" s="39" t="s">
        <v>14</v>
      </c>
      <c r="M30" s="39">
        <v>12</v>
      </c>
      <c r="N30" s="39">
        <v>102.4971</v>
      </c>
      <c r="O30" s="12">
        <v>69</v>
      </c>
      <c r="P30" s="58">
        <v>13</v>
      </c>
      <c r="Q30" s="58">
        <v>15</v>
      </c>
      <c r="R30" s="58">
        <v>62</v>
      </c>
      <c r="S30" s="5">
        <v>72</v>
      </c>
      <c r="T30" s="39">
        <v>99.986800000000002</v>
      </c>
      <c r="U30" s="39"/>
      <c r="V30" s="39" t="s">
        <v>14</v>
      </c>
    </row>
    <row r="31" spans="2:22" x14ac:dyDescent="0.15">
      <c r="B31" s="39">
        <v>13</v>
      </c>
      <c r="C31" s="39">
        <v>101.39619999999999</v>
      </c>
      <c r="D31" s="12">
        <v>69</v>
      </c>
      <c r="E31" s="58">
        <v>13</v>
      </c>
      <c r="F31" s="58">
        <v>19</v>
      </c>
      <c r="G31" s="58">
        <v>61</v>
      </c>
      <c r="H31" s="5">
        <v>54</v>
      </c>
      <c r="I31" s="39">
        <v>96.757599999999996</v>
      </c>
      <c r="J31" s="39"/>
      <c r="K31" s="39">
        <v>1</v>
      </c>
      <c r="M31" s="39">
        <v>13</v>
      </c>
      <c r="N31" s="39">
        <v>101.39619999999999</v>
      </c>
      <c r="O31" s="12">
        <v>69</v>
      </c>
      <c r="P31" s="58">
        <v>13</v>
      </c>
      <c r="Q31" s="58">
        <v>19</v>
      </c>
      <c r="R31" s="58">
        <v>61</v>
      </c>
      <c r="S31" s="5">
        <v>54</v>
      </c>
      <c r="T31" s="39">
        <v>96.757599999999996</v>
      </c>
      <c r="U31" s="39"/>
      <c r="V31" s="39">
        <v>1</v>
      </c>
    </row>
    <row r="32" spans="2:22" x14ac:dyDescent="0.15">
      <c r="B32" s="39">
        <v>14</v>
      </c>
      <c r="C32" s="39">
        <v>100.8372</v>
      </c>
      <c r="D32" s="12">
        <v>69</v>
      </c>
      <c r="E32" s="58">
        <v>12</v>
      </c>
      <c r="F32" s="58">
        <v>18</v>
      </c>
      <c r="G32" s="58">
        <v>63</v>
      </c>
      <c r="H32" s="5">
        <v>57</v>
      </c>
      <c r="I32" s="39">
        <v>114.9636</v>
      </c>
      <c r="J32" s="39"/>
      <c r="K32" s="39"/>
      <c r="M32" s="39">
        <v>14</v>
      </c>
      <c r="N32" s="39">
        <v>100.8372</v>
      </c>
      <c r="O32" s="12">
        <v>69</v>
      </c>
      <c r="P32" s="58">
        <v>12</v>
      </c>
      <c r="Q32" s="58">
        <v>18</v>
      </c>
      <c r="R32" s="58">
        <v>63</v>
      </c>
      <c r="S32" s="5">
        <v>57</v>
      </c>
      <c r="T32" s="39">
        <v>114.9636</v>
      </c>
      <c r="U32" s="39"/>
      <c r="V32" s="39"/>
    </row>
    <row r="33" spans="2:33" x14ac:dyDescent="0.15">
      <c r="B33" s="39">
        <v>15</v>
      </c>
      <c r="C33" s="39">
        <v>100.8372</v>
      </c>
      <c r="D33" s="12">
        <v>69</v>
      </c>
      <c r="E33" s="58">
        <v>12</v>
      </c>
      <c r="F33" s="58">
        <v>17</v>
      </c>
      <c r="G33" s="58">
        <v>62</v>
      </c>
      <c r="H33" s="5">
        <v>72</v>
      </c>
      <c r="I33" s="39">
        <v>98.102199999999996</v>
      </c>
      <c r="J33" s="39" t="s">
        <v>0</v>
      </c>
      <c r="K33" s="39"/>
      <c r="M33" s="39">
        <v>15</v>
      </c>
      <c r="N33" s="39">
        <v>100.8372</v>
      </c>
      <c r="O33" s="12">
        <v>69</v>
      </c>
      <c r="P33" s="58">
        <v>12</v>
      </c>
      <c r="Q33" s="58">
        <v>17</v>
      </c>
      <c r="R33" s="58">
        <v>62</v>
      </c>
      <c r="S33" s="5">
        <v>72</v>
      </c>
      <c r="T33" s="39">
        <v>98.102199999999996</v>
      </c>
      <c r="U33" s="39" t="s">
        <v>0</v>
      </c>
      <c r="V33" s="39"/>
    </row>
    <row r="34" spans="2:33" x14ac:dyDescent="0.15">
      <c r="B34" s="39">
        <v>16</v>
      </c>
      <c r="C34" s="39">
        <v>100.8372</v>
      </c>
      <c r="D34" s="12">
        <v>69</v>
      </c>
      <c r="E34" s="58">
        <v>12</v>
      </c>
      <c r="F34" s="58">
        <v>16</v>
      </c>
      <c r="G34" s="58">
        <v>63</v>
      </c>
      <c r="H34" s="5">
        <v>72</v>
      </c>
      <c r="I34" s="39">
        <v>121.0509</v>
      </c>
      <c r="J34" s="41">
        <f>2/20</f>
        <v>0.1</v>
      </c>
      <c r="K34" s="39"/>
      <c r="M34" s="39">
        <v>16</v>
      </c>
      <c r="N34" s="39">
        <v>100.8372</v>
      </c>
      <c r="O34" s="12">
        <v>69</v>
      </c>
      <c r="P34" s="58">
        <v>12</v>
      </c>
      <c r="Q34" s="58">
        <v>16</v>
      </c>
      <c r="R34" s="58">
        <v>63</v>
      </c>
      <c r="S34" s="5">
        <v>72</v>
      </c>
      <c r="T34" s="39">
        <v>121.0509</v>
      </c>
      <c r="U34" s="41">
        <f>2/20</f>
        <v>0.1</v>
      </c>
      <c r="V34" s="39"/>
    </row>
    <row r="35" spans="2:33" x14ac:dyDescent="0.15">
      <c r="B35" s="39">
        <v>17</v>
      </c>
      <c r="C35" s="39">
        <v>100.7492</v>
      </c>
      <c r="D35" s="12">
        <v>69</v>
      </c>
      <c r="E35" s="58">
        <v>13</v>
      </c>
      <c r="F35" s="58">
        <v>15</v>
      </c>
      <c r="G35" s="58">
        <v>63</v>
      </c>
      <c r="H35" s="5">
        <v>72</v>
      </c>
      <c r="I35" s="39">
        <v>101.38500000000001</v>
      </c>
      <c r="J35" s="39" t="s">
        <v>1</v>
      </c>
      <c r="K35" s="39"/>
      <c r="M35" s="39">
        <v>17</v>
      </c>
      <c r="N35" s="39">
        <v>100.7492</v>
      </c>
      <c r="O35" s="12">
        <v>69</v>
      </c>
      <c r="P35" s="58">
        <v>13</v>
      </c>
      <c r="Q35" s="58">
        <v>15</v>
      </c>
      <c r="R35" s="58">
        <v>63</v>
      </c>
      <c r="S35" s="5">
        <v>72</v>
      </c>
      <c r="T35" s="39">
        <v>101.38500000000001</v>
      </c>
      <c r="U35" s="39" t="s">
        <v>1</v>
      </c>
      <c r="V35" s="39"/>
    </row>
    <row r="36" spans="2:33" x14ac:dyDescent="0.15">
      <c r="B36" s="39">
        <v>18</v>
      </c>
      <c r="C36" s="39">
        <v>100.66889999999999</v>
      </c>
      <c r="D36" s="12">
        <v>69</v>
      </c>
      <c r="E36" s="58">
        <v>14</v>
      </c>
      <c r="F36" s="58">
        <v>15</v>
      </c>
      <c r="G36" s="58">
        <v>62</v>
      </c>
      <c r="H36" s="5">
        <v>72</v>
      </c>
      <c r="I36" s="39">
        <v>97.842100000000002</v>
      </c>
      <c r="J36" s="41">
        <f>1/20</f>
        <v>0.05</v>
      </c>
      <c r="K36" s="39"/>
      <c r="M36" s="39">
        <v>18</v>
      </c>
      <c r="N36" s="39">
        <v>100.66889999999999</v>
      </c>
      <c r="O36" s="12">
        <v>69</v>
      </c>
      <c r="P36" s="58">
        <v>14</v>
      </c>
      <c r="Q36" s="58">
        <v>15</v>
      </c>
      <c r="R36" s="58">
        <v>62</v>
      </c>
      <c r="S36" s="5">
        <v>72</v>
      </c>
      <c r="T36" s="39">
        <v>97.842100000000002</v>
      </c>
      <c r="U36" s="41">
        <f>1/20</f>
        <v>0.05</v>
      </c>
      <c r="V36" s="39"/>
    </row>
    <row r="37" spans="2:33" x14ac:dyDescent="0.15">
      <c r="B37" s="39">
        <v>19</v>
      </c>
      <c r="C37" s="65">
        <v>99.8005</v>
      </c>
      <c r="D37" s="12">
        <v>69</v>
      </c>
      <c r="E37" s="58">
        <v>12</v>
      </c>
      <c r="F37" s="58">
        <v>19</v>
      </c>
      <c r="G37" s="58">
        <v>61</v>
      </c>
      <c r="H37" s="5">
        <v>72</v>
      </c>
      <c r="I37" s="39">
        <v>96.448099999999997</v>
      </c>
      <c r="J37" s="39"/>
      <c r="K37" s="39"/>
      <c r="M37" s="39">
        <v>19</v>
      </c>
      <c r="N37" s="65">
        <v>99.8005</v>
      </c>
      <c r="O37" s="12">
        <v>69</v>
      </c>
      <c r="P37" s="58">
        <v>12</v>
      </c>
      <c r="Q37" s="58">
        <v>19</v>
      </c>
      <c r="R37" s="58">
        <v>61</v>
      </c>
      <c r="S37" s="5">
        <v>72</v>
      </c>
      <c r="T37" s="39">
        <v>96.448099999999997</v>
      </c>
      <c r="U37" s="39"/>
      <c r="V37" s="39"/>
    </row>
    <row r="38" spans="2:33" ht="14.25" thickBot="1" x14ac:dyDescent="0.2">
      <c r="B38" s="40">
        <v>20</v>
      </c>
      <c r="C38" s="64">
        <v>99.698899999999995</v>
      </c>
      <c r="D38" s="62">
        <v>69</v>
      </c>
      <c r="E38" s="60">
        <v>13</v>
      </c>
      <c r="F38" s="60">
        <v>19</v>
      </c>
      <c r="G38" s="60">
        <v>61</v>
      </c>
      <c r="H38" s="34">
        <v>56</v>
      </c>
      <c r="I38" s="40">
        <v>90.768199999999993</v>
      </c>
      <c r="J38" s="40"/>
      <c r="K38" s="40"/>
      <c r="M38" s="40">
        <v>20</v>
      </c>
      <c r="N38" s="64">
        <v>99.698899999999995</v>
      </c>
      <c r="O38" s="62">
        <v>69</v>
      </c>
      <c r="P38" s="60">
        <v>13</v>
      </c>
      <c r="Q38" s="60">
        <v>19</v>
      </c>
      <c r="R38" s="60">
        <v>61</v>
      </c>
      <c r="S38" s="34">
        <v>56</v>
      </c>
      <c r="T38" s="40">
        <v>90.768199999999993</v>
      </c>
      <c r="U38" s="40"/>
      <c r="V38" s="40"/>
    </row>
    <row r="40" spans="2:33" ht="14.25" thickBot="1" x14ac:dyDescent="0.2">
      <c r="I40">
        <f>AVERAGE(I41:I60)</f>
        <v>175.230525</v>
      </c>
      <c r="T40">
        <f>AVERAGE(T41:T60)</f>
        <v>520.60493500000007</v>
      </c>
      <c r="AE40">
        <f>AVERAGE(AE41:AE60)</f>
        <v>596.62258999999995</v>
      </c>
    </row>
    <row r="41" spans="2:33" x14ac:dyDescent="0.15">
      <c r="B41" s="38">
        <v>1</v>
      </c>
      <c r="C41" s="38">
        <v>103.2424</v>
      </c>
      <c r="D41" s="61">
        <v>8</v>
      </c>
      <c r="E41" s="59">
        <v>12</v>
      </c>
      <c r="F41" s="59">
        <v>56</v>
      </c>
      <c r="G41" s="59">
        <v>61</v>
      </c>
      <c r="H41" s="33">
        <v>72</v>
      </c>
      <c r="I41" s="38">
        <v>206.87909999999999</v>
      </c>
      <c r="J41" s="38"/>
      <c r="K41" s="38"/>
      <c r="M41" s="38">
        <v>1</v>
      </c>
      <c r="N41" s="38">
        <v>105.2931</v>
      </c>
      <c r="O41" s="61">
        <v>10</v>
      </c>
      <c r="P41" s="59">
        <v>14</v>
      </c>
      <c r="Q41" s="59">
        <v>18</v>
      </c>
      <c r="R41" s="59">
        <v>61</v>
      </c>
      <c r="S41" s="33">
        <v>69</v>
      </c>
      <c r="T41" s="38">
        <v>542.13900000000001</v>
      </c>
      <c r="U41" s="38"/>
      <c r="V41" s="38"/>
      <c r="X41" s="38">
        <v>1</v>
      </c>
      <c r="Y41" s="38">
        <v>105.2931</v>
      </c>
      <c r="Z41" s="61">
        <v>10</v>
      </c>
      <c r="AA41" s="59">
        <v>14</v>
      </c>
      <c r="AB41" s="59">
        <v>56</v>
      </c>
      <c r="AC41" s="59">
        <v>61</v>
      </c>
      <c r="AD41" s="33">
        <v>69</v>
      </c>
      <c r="AE41" s="38">
        <v>473.75880000000001</v>
      </c>
      <c r="AF41" s="38"/>
      <c r="AG41" s="38"/>
    </row>
    <row r="42" spans="2:33" x14ac:dyDescent="0.15">
      <c r="B42" s="39">
        <v>2</v>
      </c>
      <c r="C42" s="39">
        <v>103.2424</v>
      </c>
      <c r="D42" s="12">
        <v>12</v>
      </c>
      <c r="E42" s="58">
        <v>13</v>
      </c>
      <c r="F42" s="58">
        <v>19</v>
      </c>
      <c r="G42" s="58">
        <v>61</v>
      </c>
      <c r="H42" s="5">
        <v>57</v>
      </c>
      <c r="I42" s="39">
        <v>102.8477</v>
      </c>
      <c r="J42" s="39"/>
      <c r="K42" s="39"/>
      <c r="M42" s="39">
        <v>2</v>
      </c>
      <c r="N42" s="39">
        <v>100.8372</v>
      </c>
      <c r="O42" s="12">
        <v>12</v>
      </c>
      <c r="P42" s="58">
        <v>58</v>
      </c>
      <c r="Q42" s="58">
        <v>62</v>
      </c>
      <c r="R42" s="58">
        <v>69</v>
      </c>
      <c r="S42" s="5">
        <v>72</v>
      </c>
      <c r="T42" s="39">
        <v>495.22230000000002</v>
      </c>
      <c r="U42" s="39"/>
      <c r="V42" s="39"/>
      <c r="X42" s="39">
        <v>2</v>
      </c>
      <c r="Y42" s="39">
        <v>100.8372</v>
      </c>
      <c r="Z42" s="12">
        <v>12</v>
      </c>
      <c r="AA42" s="58">
        <v>56</v>
      </c>
      <c r="AB42" s="58">
        <v>62</v>
      </c>
      <c r="AC42" s="58">
        <v>69</v>
      </c>
      <c r="AD42" s="5">
        <v>72</v>
      </c>
      <c r="AE42" s="39">
        <v>535.71870000000001</v>
      </c>
      <c r="AF42" s="39"/>
      <c r="AG42" s="39"/>
    </row>
    <row r="43" spans="2:33" x14ac:dyDescent="0.15">
      <c r="B43" s="39">
        <v>3</v>
      </c>
      <c r="C43" s="39">
        <v>101.2984</v>
      </c>
      <c r="D43" s="12">
        <v>69</v>
      </c>
      <c r="E43" s="58">
        <v>14</v>
      </c>
      <c r="F43" s="58">
        <v>55</v>
      </c>
      <c r="G43" s="58">
        <v>61</v>
      </c>
      <c r="H43" s="5">
        <v>54</v>
      </c>
      <c r="I43" s="39">
        <v>199.28100000000001</v>
      </c>
      <c r="J43" s="39"/>
      <c r="K43" s="39"/>
      <c r="M43" s="39">
        <v>3</v>
      </c>
      <c r="N43" s="39">
        <v>100.66889999999999</v>
      </c>
      <c r="O43" s="12">
        <v>14</v>
      </c>
      <c r="P43" s="58">
        <v>55</v>
      </c>
      <c r="Q43" s="58">
        <v>63</v>
      </c>
      <c r="R43" s="58">
        <v>69</v>
      </c>
      <c r="S43" s="5">
        <v>72</v>
      </c>
      <c r="T43" s="39">
        <v>523.35609999999997</v>
      </c>
      <c r="U43" s="39"/>
      <c r="V43" s="39"/>
      <c r="X43" s="39">
        <v>3</v>
      </c>
      <c r="Y43" s="39">
        <v>100.66889999999999</v>
      </c>
      <c r="Z43" s="12">
        <v>14</v>
      </c>
      <c r="AA43" s="58">
        <v>55</v>
      </c>
      <c r="AB43" s="58">
        <v>63</v>
      </c>
      <c r="AC43" s="58">
        <v>69</v>
      </c>
      <c r="AD43" s="5">
        <v>72</v>
      </c>
      <c r="AE43" s="39">
        <v>567.40110000000004</v>
      </c>
      <c r="AF43" s="39"/>
      <c r="AG43" s="39"/>
    </row>
    <row r="44" spans="2:33" x14ac:dyDescent="0.15">
      <c r="B44" s="39">
        <v>4</v>
      </c>
      <c r="C44" s="39">
        <v>100.7492</v>
      </c>
      <c r="D44" s="12">
        <v>13</v>
      </c>
      <c r="E44" s="58">
        <v>12</v>
      </c>
      <c r="F44" s="58">
        <v>63</v>
      </c>
      <c r="G44" s="58">
        <v>69</v>
      </c>
      <c r="H44" s="5">
        <v>72</v>
      </c>
      <c r="I44" s="39">
        <v>177.78280000000001</v>
      </c>
      <c r="J44" s="39"/>
      <c r="K44" s="39"/>
      <c r="M44" s="39">
        <v>4</v>
      </c>
      <c r="N44" s="39">
        <v>100.66889999999999</v>
      </c>
      <c r="O44" s="12">
        <v>14</v>
      </c>
      <c r="P44" s="58">
        <v>55</v>
      </c>
      <c r="Q44" s="58">
        <v>63</v>
      </c>
      <c r="R44" s="58">
        <v>69</v>
      </c>
      <c r="S44" s="5">
        <v>72</v>
      </c>
      <c r="T44" s="39">
        <v>599.80529999999999</v>
      </c>
      <c r="U44" s="39"/>
      <c r="V44" s="39"/>
      <c r="X44" s="39">
        <v>4</v>
      </c>
      <c r="Y44" s="39">
        <v>100.66889999999999</v>
      </c>
      <c r="Z44" s="12">
        <v>14</v>
      </c>
      <c r="AA44" s="58">
        <v>55</v>
      </c>
      <c r="AB44" s="58">
        <v>63</v>
      </c>
      <c r="AC44" s="58">
        <v>69</v>
      </c>
      <c r="AD44" s="5">
        <v>72</v>
      </c>
      <c r="AE44" s="39">
        <v>483.31920000000002</v>
      </c>
      <c r="AF44" s="39"/>
      <c r="AG44" s="39"/>
    </row>
    <row r="45" spans="2:33" x14ac:dyDescent="0.15">
      <c r="B45" s="39">
        <v>5</v>
      </c>
      <c r="C45" s="39">
        <v>100.66889999999999</v>
      </c>
      <c r="D45" s="12">
        <v>69</v>
      </c>
      <c r="E45" s="58">
        <v>14</v>
      </c>
      <c r="F45" s="58">
        <v>16</v>
      </c>
      <c r="G45" s="58">
        <v>63</v>
      </c>
      <c r="H45" s="5">
        <v>72</v>
      </c>
      <c r="I45" s="39">
        <v>198.13749999999999</v>
      </c>
      <c r="J45" s="39"/>
      <c r="K45" s="39"/>
      <c r="M45" s="39">
        <v>5</v>
      </c>
      <c r="N45" s="39">
        <v>100.66889999999999</v>
      </c>
      <c r="O45" s="12">
        <v>14</v>
      </c>
      <c r="P45" s="58">
        <v>14</v>
      </c>
      <c r="Q45" s="58">
        <v>63</v>
      </c>
      <c r="R45" s="58">
        <v>69</v>
      </c>
      <c r="S45" s="5">
        <v>72</v>
      </c>
      <c r="T45" s="39">
        <v>624.21780000000001</v>
      </c>
      <c r="U45" s="39"/>
      <c r="V45" s="39"/>
      <c r="X45" s="39">
        <v>5</v>
      </c>
      <c r="Y45" s="39">
        <v>100.66889999999999</v>
      </c>
      <c r="Z45" s="12">
        <v>14</v>
      </c>
      <c r="AA45" s="58">
        <v>12</v>
      </c>
      <c r="AB45" s="58">
        <v>63</v>
      </c>
      <c r="AC45" s="58">
        <v>69</v>
      </c>
      <c r="AD45" s="5">
        <v>72</v>
      </c>
      <c r="AE45" s="39">
        <v>543.81230000000005</v>
      </c>
      <c r="AF45" s="39"/>
      <c r="AG45" s="39"/>
    </row>
    <row r="46" spans="2:33" x14ac:dyDescent="0.15">
      <c r="B46" s="39">
        <v>6</v>
      </c>
      <c r="C46" s="39">
        <v>100.66889999999999</v>
      </c>
      <c r="D46" s="12">
        <v>69</v>
      </c>
      <c r="E46" s="58">
        <v>14</v>
      </c>
      <c r="F46" s="58">
        <v>55</v>
      </c>
      <c r="G46" s="58">
        <v>62</v>
      </c>
      <c r="H46" s="5">
        <v>55</v>
      </c>
      <c r="I46" s="39">
        <v>193.7199</v>
      </c>
      <c r="J46" s="39"/>
      <c r="K46" s="39"/>
      <c r="M46" s="39">
        <v>6</v>
      </c>
      <c r="N46" s="39">
        <v>100.66889999999999</v>
      </c>
      <c r="O46" s="12">
        <v>14</v>
      </c>
      <c r="P46" s="58">
        <v>56</v>
      </c>
      <c r="Q46" s="58">
        <v>62</v>
      </c>
      <c r="R46" s="58">
        <v>69</v>
      </c>
      <c r="S46" s="5">
        <v>72</v>
      </c>
      <c r="T46" s="39">
        <v>506.17970000000003</v>
      </c>
      <c r="U46" s="39"/>
      <c r="V46" s="39"/>
      <c r="X46" s="39">
        <v>6</v>
      </c>
      <c r="Y46" s="39">
        <v>100.66889999999999</v>
      </c>
      <c r="Z46" s="12">
        <v>14</v>
      </c>
      <c r="AA46" s="58">
        <v>58</v>
      </c>
      <c r="AB46" s="58">
        <v>62</v>
      </c>
      <c r="AC46" s="58">
        <v>69</v>
      </c>
      <c r="AD46" s="5">
        <v>72</v>
      </c>
      <c r="AE46" s="39">
        <v>434.20979999999997</v>
      </c>
      <c r="AF46" s="39"/>
      <c r="AG46" s="39"/>
    </row>
    <row r="47" spans="2:33" x14ac:dyDescent="0.15">
      <c r="B47" s="39">
        <v>7</v>
      </c>
      <c r="C47" s="39">
        <v>100.66889999999999</v>
      </c>
      <c r="D47" s="12">
        <v>69</v>
      </c>
      <c r="E47" s="58">
        <v>14</v>
      </c>
      <c r="F47" s="58">
        <v>57</v>
      </c>
      <c r="G47" s="58">
        <v>63</v>
      </c>
      <c r="H47" s="5">
        <v>72</v>
      </c>
      <c r="I47" s="39">
        <v>132.04859999999999</v>
      </c>
      <c r="J47" s="39"/>
      <c r="K47" s="39"/>
      <c r="M47" s="39">
        <v>7</v>
      </c>
      <c r="N47" s="39">
        <v>100.66889999999999</v>
      </c>
      <c r="O47" s="12">
        <v>14</v>
      </c>
      <c r="P47" s="58">
        <v>55</v>
      </c>
      <c r="Q47" s="58">
        <v>63</v>
      </c>
      <c r="R47" s="58">
        <v>69</v>
      </c>
      <c r="S47" s="5">
        <v>72</v>
      </c>
      <c r="T47" s="39">
        <v>453.04750000000001</v>
      </c>
      <c r="U47" s="39"/>
      <c r="V47" s="39"/>
      <c r="X47" s="39">
        <v>7</v>
      </c>
      <c r="Y47" s="39">
        <v>100.66889999999999</v>
      </c>
      <c r="Z47" s="12">
        <v>14</v>
      </c>
      <c r="AA47" s="58">
        <v>58</v>
      </c>
      <c r="AB47" s="58">
        <v>62</v>
      </c>
      <c r="AC47" s="58">
        <v>69</v>
      </c>
      <c r="AD47" s="5">
        <v>72</v>
      </c>
      <c r="AE47" s="39">
        <v>405.03640000000001</v>
      </c>
      <c r="AF47" s="39"/>
      <c r="AG47" s="39"/>
    </row>
    <row r="48" spans="2:33" x14ac:dyDescent="0.15">
      <c r="B48" s="39">
        <v>8</v>
      </c>
      <c r="C48" s="39">
        <v>100.66889999999999</v>
      </c>
      <c r="D48" s="12">
        <v>14</v>
      </c>
      <c r="E48" s="58">
        <v>57</v>
      </c>
      <c r="F48" s="58">
        <v>63</v>
      </c>
      <c r="G48" s="58">
        <v>69</v>
      </c>
      <c r="H48" s="5">
        <v>72</v>
      </c>
      <c r="I48" s="39">
        <v>168.01150000000001</v>
      </c>
      <c r="J48" s="39"/>
      <c r="K48" s="5" t="s">
        <v>2</v>
      </c>
      <c r="M48" s="39">
        <v>8</v>
      </c>
      <c r="N48" s="39">
        <v>100.66889999999999</v>
      </c>
      <c r="O48" s="12">
        <v>14</v>
      </c>
      <c r="P48" s="58">
        <v>55</v>
      </c>
      <c r="Q48" s="58">
        <v>62</v>
      </c>
      <c r="R48" s="58">
        <v>69</v>
      </c>
      <c r="S48" s="5">
        <v>72</v>
      </c>
      <c r="T48" s="39">
        <v>493.96129999999999</v>
      </c>
      <c r="U48" s="39"/>
      <c r="V48" s="5" t="s">
        <v>2</v>
      </c>
      <c r="X48" s="39">
        <v>8</v>
      </c>
      <c r="Y48" s="39">
        <v>100.66889999999999</v>
      </c>
      <c r="Z48" s="12">
        <v>14</v>
      </c>
      <c r="AA48" s="58">
        <v>55</v>
      </c>
      <c r="AB48" s="58">
        <v>63</v>
      </c>
      <c r="AC48" s="58">
        <v>69</v>
      </c>
      <c r="AD48" s="5">
        <v>72</v>
      </c>
      <c r="AE48" s="39">
        <v>519.9135</v>
      </c>
      <c r="AF48" s="39"/>
      <c r="AG48" s="5" t="s">
        <v>2</v>
      </c>
    </row>
    <row r="49" spans="2:33" x14ac:dyDescent="0.15">
      <c r="B49" s="39">
        <v>9</v>
      </c>
      <c r="C49" s="39">
        <v>100.66889999999999</v>
      </c>
      <c r="D49" s="12">
        <v>69</v>
      </c>
      <c r="E49" s="58">
        <v>57</v>
      </c>
      <c r="F49" s="58">
        <v>62</v>
      </c>
      <c r="G49" s="58">
        <v>21</v>
      </c>
      <c r="H49" s="5">
        <v>72</v>
      </c>
      <c r="I49" s="39">
        <v>183.33799999999999</v>
      </c>
      <c r="J49" s="39"/>
      <c r="K49" s="5" t="s">
        <v>22</v>
      </c>
      <c r="M49" s="39">
        <v>9</v>
      </c>
      <c r="N49" s="39">
        <v>100.66889999999999</v>
      </c>
      <c r="O49" s="12">
        <v>14</v>
      </c>
      <c r="P49" s="58">
        <v>56</v>
      </c>
      <c r="Q49" s="58">
        <v>63</v>
      </c>
      <c r="R49" s="58">
        <v>69</v>
      </c>
      <c r="S49" s="5">
        <v>72</v>
      </c>
      <c r="T49" s="39">
        <v>380.32479999999998</v>
      </c>
      <c r="U49" s="39"/>
      <c r="V49" s="5" t="s">
        <v>22</v>
      </c>
      <c r="X49" s="39">
        <v>9</v>
      </c>
      <c r="Y49" s="39">
        <v>100.66889999999999</v>
      </c>
      <c r="Z49" s="12">
        <v>14</v>
      </c>
      <c r="AA49" s="58">
        <v>14</v>
      </c>
      <c r="AB49" s="58">
        <v>62</v>
      </c>
      <c r="AC49" s="58">
        <v>69</v>
      </c>
      <c r="AD49" s="5">
        <v>72</v>
      </c>
      <c r="AE49" s="39">
        <v>458.62860000000001</v>
      </c>
      <c r="AF49" s="39"/>
      <c r="AG49" s="5" t="s">
        <v>21</v>
      </c>
    </row>
    <row r="50" spans="2:33" x14ac:dyDescent="0.15">
      <c r="B50" s="39">
        <v>10</v>
      </c>
      <c r="C50" s="39">
        <v>100.66889999999999</v>
      </c>
      <c r="D50" s="12">
        <v>14</v>
      </c>
      <c r="E50" s="58">
        <v>58</v>
      </c>
      <c r="F50" s="58">
        <v>62</v>
      </c>
      <c r="G50" s="58">
        <v>69</v>
      </c>
      <c r="H50" s="5">
        <v>72</v>
      </c>
      <c r="I50" s="39">
        <v>149.07329999999999</v>
      </c>
      <c r="J50" s="39" t="s">
        <v>12</v>
      </c>
      <c r="K50" s="5" t="s">
        <v>11</v>
      </c>
      <c r="M50" s="39">
        <v>10</v>
      </c>
      <c r="N50" s="39">
        <v>100.66889999999999</v>
      </c>
      <c r="O50" s="12">
        <v>14</v>
      </c>
      <c r="P50" s="58">
        <v>58</v>
      </c>
      <c r="Q50" s="58">
        <v>62</v>
      </c>
      <c r="R50" s="58">
        <v>69</v>
      </c>
      <c r="S50" s="5">
        <v>72</v>
      </c>
      <c r="T50" s="39">
        <v>492.99180000000001</v>
      </c>
      <c r="U50" s="39" t="s">
        <v>12</v>
      </c>
      <c r="V50" s="5" t="s">
        <v>11</v>
      </c>
      <c r="X50" s="39">
        <v>10</v>
      </c>
      <c r="Y50" s="39">
        <v>100.66889999999999</v>
      </c>
      <c r="Z50" s="12">
        <v>14</v>
      </c>
      <c r="AA50" s="58">
        <v>57</v>
      </c>
      <c r="AB50" s="58">
        <v>63</v>
      </c>
      <c r="AC50" s="58">
        <v>69</v>
      </c>
      <c r="AD50" s="5">
        <v>72</v>
      </c>
      <c r="AE50" s="39">
        <v>472.87099999999998</v>
      </c>
      <c r="AF50" s="39" t="s">
        <v>12</v>
      </c>
      <c r="AG50" s="5" t="s">
        <v>11</v>
      </c>
    </row>
    <row r="51" spans="2:33" x14ac:dyDescent="0.15">
      <c r="B51" s="39">
        <v>11</v>
      </c>
      <c r="C51" s="65">
        <v>99.898399999999995</v>
      </c>
      <c r="D51" s="12">
        <v>12</v>
      </c>
      <c r="E51" s="58">
        <v>13</v>
      </c>
      <c r="F51" s="58">
        <v>18</v>
      </c>
      <c r="G51" s="58">
        <v>61</v>
      </c>
      <c r="H51" s="5">
        <v>72</v>
      </c>
      <c r="I51" s="39">
        <v>178.92500000000001</v>
      </c>
      <c r="J51" s="68">
        <f>J56/SUM(I41:I60)</f>
        <v>1.4266920674922362E-4</v>
      </c>
      <c r="K51" s="48">
        <v>1</v>
      </c>
      <c r="M51" s="39">
        <v>11</v>
      </c>
      <c r="N51" s="39">
        <v>100.66889999999999</v>
      </c>
      <c r="O51" s="12">
        <v>14</v>
      </c>
      <c r="P51" s="58">
        <v>14</v>
      </c>
      <c r="Q51" s="58">
        <v>63</v>
      </c>
      <c r="R51" s="58">
        <v>69</v>
      </c>
      <c r="S51" s="5">
        <v>72</v>
      </c>
      <c r="T51" s="39">
        <v>480.96879999999999</v>
      </c>
      <c r="U51" s="68">
        <f>U56/SUM(T41:T60)</f>
        <v>1.9208423370016653E-5</v>
      </c>
      <c r="V51" s="48">
        <v>0.8</v>
      </c>
      <c r="X51" s="39">
        <v>11</v>
      </c>
      <c r="Y51" s="39">
        <v>100.66889999999999</v>
      </c>
      <c r="Z51" s="12">
        <v>12</v>
      </c>
      <c r="AA51" s="58">
        <v>14</v>
      </c>
      <c r="AB51" s="58">
        <v>63</v>
      </c>
      <c r="AC51" s="58">
        <v>69</v>
      </c>
      <c r="AD51" s="5">
        <v>72</v>
      </c>
      <c r="AE51" s="39">
        <v>584.84649999999999</v>
      </c>
      <c r="AF51" s="68">
        <f>AF56/SUM(AE41:AE60)</f>
        <v>2.0951268372188188E-5</v>
      </c>
      <c r="AG51" s="48">
        <v>0.8</v>
      </c>
    </row>
    <row r="52" spans="2:33" x14ac:dyDescent="0.15">
      <c r="B52" s="39">
        <v>12</v>
      </c>
      <c r="C52" s="65">
        <v>99.898399999999995</v>
      </c>
      <c r="D52" s="12">
        <v>12</v>
      </c>
      <c r="E52" s="58">
        <v>13</v>
      </c>
      <c r="F52" s="58">
        <v>58</v>
      </c>
      <c r="G52" s="58">
        <v>61</v>
      </c>
      <c r="H52" s="5">
        <v>72</v>
      </c>
      <c r="I52" s="39">
        <v>167.15039999999999</v>
      </c>
      <c r="J52" s="39"/>
      <c r="K52" s="39" t="s">
        <v>14</v>
      </c>
      <c r="M52" s="39">
        <v>12</v>
      </c>
      <c r="N52" s="39">
        <v>100.66889999999999</v>
      </c>
      <c r="O52" s="12">
        <v>14</v>
      </c>
      <c r="P52" s="58">
        <v>55</v>
      </c>
      <c r="Q52" s="58">
        <v>63</v>
      </c>
      <c r="R52" s="58">
        <v>69</v>
      </c>
      <c r="S52" s="5">
        <v>72</v>
      </c>
      <c r="T52" s="39">
        <v>563.74159999999995</v>
      </c>
      <c r="U52" s="39"/>
      <c r="V52" s="39" t="s">
        <v>14</v>
      </c>
      <c r="X52" s="39">
        <v>12</v>
      </c>
      <c r="Y52" s="39">
        <v>100.66889999999999</v>
      </c>
      <c r="Z52" s="12">
        <v>14</v>
      </c>
      <c r="AA52" s="58">
        <v>55</v>
      </c>
      <c r="AB52" s="58">
        <v>63</v>
      </c>
      <c r="AC52" s="58">
        <v>69</v>
      </c>
      <c r="AD52" s="5">
        <v>72</v>
      </c>
      <c r="AE52" s="39">
        <v>616.74390000000005</v>
      </c>
      <c r="AF52" s="39"/>
      <c r="AG52" s="39" t="s">
        <v>14</v>
      </c>
    </row>
    <row r="53" spans="2:33" x14ac:dyDescent="0.15">
      <c r="B53" s="39">
        <v>13</v>
      </c>
      <c r="C53" s="65">
        <v>99.898399999999995</v>
      </c>
      <c r="D53" s="12">
        <v>12</v>
      </c>
      <c r="E53" s="58">
        <v>13</v>
      </c>
      <c r="F53" s="58">
        <v>56</v>
      </c>
      <c r="G53" s="58">
        <v>61</v>
      </c>
      <c r="H53" s="5">
        <v>46</v>
      </c>
      <c r="I53" s="39">
        <v>294.01339999999999</v>
      </c>
      <c r="J53" s="39"/>
      <c r="K53" s="39">
        <v>0.8</v>
      </c>
      <c r="M53" s="39">
        <v>13</v>
      </c>
      <c r="N53" s="39">
        <v>100.66889999999999</v>
      </c>
      <c r="O53" s="12">
        <v>14</v>
      </c>
      <c r="P53" s="58">
        <v>58</v>
      </c>
      <c r="Q53" s="58">
        <v>62</v>
      </c>
      <c r="R53" s="58">
        <v>25</v>
      </c>
      <c r="S53" s="5">
        <v>72</v>
      </c>
      <c r="T53" s="39">
        <v>580.03110000000004</v>
      </c>
      <c r="U53" s="39"/>
      <c r="V53" s="39">
        <v>1</v>
      </c>
      <c r="X53" s="39">
        <v>13</v>
      </c>
      <c r="Y53" s="39">
        <v>100.66889999999999</v>
      </c>
      <c r="Z53" s="12">
        <v>14</v>
      </c>
      <c r="AA53" s="58">
        <v>55</v>
      </c>
      <c r="AB53" s="58">
        <v>63</v>
      </c>
      <c r="AC53" s="58">
        <v>69</v>
      </c>
      <c r="AD53" s="5">
        <v>72</v>
      </c>
      <c r="AE53" s="39">
        <v>917.7799</v>
      </c>
      <c r="AF53" s="39"/>
      <c r="AG53" s="39">
        <v>0.8</v>
      </c>
    </row>
    <row r="54" spans="2:33" x14ac:dyDescent="0.15">
      <c r="B54" s="39">
        <v>14</v>
      </c>
      <c r="C54" s="65">
        <v>99.8005</v>
      </c>
      <c r="D54" s="12">
        <v>12</v>
      </c>
      <c r="E54" s="58">
        <v>55</v>
      </c>
      <c r="F54" s="58">
        <v>64</v>
      </c>
      <c r="G54" s="58">
        <v>61</v>
      </c>
      <c r="H54" s="5">
        <v>72</v>
      </c>
      <c r="I54" s="39">
        <v>157.14189999999999</v>
      </c>
      <c r="J54" s="39"/>
      <c r="K54" s="39"/>
      <c r="M54" s="39">
        <v>14</v>
      </c>
      <c r="N54" s="39">
        <v>100.66889999999999</v>
      </c>
      <c r="O54" s="12">
        <v>14</v>
      </c>
      <c r="P54" s="58">
        <v>55</v>
      </c>
      <c r="Q54" s="58">
        <v>63</v>
      </c>
      <c r="R54" s="58">
        <v>69</v>
      </c>
      <c r="S54" s="5">
        <v>72</v>
      </c>
      <c r="T54" s="39">
        <v>602.76179999999999</v>
      </c>
      <c r="U54" s="39"/>
      <c r="V54" s="39"/>
      <c r="X54" s="39">
        <v>14</v>
      </c>
      <c r="Y54" s="39">
        <v>100.004</v>
      </c>
      <c r="Z54" s="12">
        <v>14</v>
      </c>
      <c r="AA54" s="58">
        <v>12</v>
      </c>
      <c r="AB54" s="58">
        <v>18</v>
      </c>
      <c r="AC54" s="58">
        <v>61</v>
      </c>
      <c r="AD54" s="5">
        <v>72</v>
      </c>
      <c r="AE54" s="39">
        <v>578.49069999999995</v>
      </c>
      <c r="AF54" s="39"/>
      <c r="AG54" s="39"/>
    </row>
    <row r="55" spans="2:33" x14ac:dyDescent="0.15">
      <c r="B55" s="39">
        <v>15</v>
      </c>
      <c r="C55" s="65">
        <v>99.8005</v>
      </c>
      <c r="D55" s="12">
        <v>12</v>
      </c>
      <c r="E55" s="58">
        <v>69</v>
      </c>
      <c r="F55" s="58">
        <v>20</v>
      </c>
      <c r="G55" s="58">
        <v>61</v>
      </c>
      <c r="H55" s="5">
        <v>72</v>
      </c>
      <c r="I55" s="39">
        <v>119.6057</v>
      </c>
      <c r="J55" s="39" t="s">
        <v>0</v>
      </c>
      <c r="K55" s="39"/>
      <c r="M55" s="39">
        <v>15</v>
      </c>
      <c r="N55" s="39">
        <v>100.66889999999999</v>
      </c>
      <c r="O55" s="12">
        <v>14</v>
      </c>
      <c r="P55" s="58">
        <v>55</v>
      </c>
      <c r="Q55" s="58">
        <v>63</v>
      </c>
      <c r="R55" s="58">
        <v>69</v>
      </c>
      <c r="S55" s="5">
        <v>72</v>
      </c>
      <c r="T55" s="39">
        <v>538.84910000000002</v>
      </c>
      <c r="U55" s="39" t="s">
        <v>0</v>
      </c>
      <c r="V55" s="39"/>
      <c r="X55" s="39">
        <v>15</v>
      </c>
      <c r="Y55" s="63">
        <v>99.604500000000002</v>
      </c>
      <c r="Z55" s="12">
        <v>14</v>
      </c>
      <c r="AA55" s="58">
        <v>55</v>
      </c>
      <c r="AB55" s="58">
        <v>61</v>
      </c>
      <c r="AC55" s="58">
        <v>69</v>
      </c>
      <c r="AD55" s="5">
        <v>72</v>
      </c>
      <c r="AE55" s="39">
        <v>844.10050000000001</v>
      </c>
      <c r="AF55" s="39" t="s">
        <v>0</v>
      </c>
      <c r="AG55" s="39"/>
    </row>
    <row r="56" spans="2:33" x14ac:dyDescent="0.15">
      <c r="B56" s="39">
        <v>16</v>
      </c>
      <c r="C56" s="63">
        <v>99.604500000000002</v>
      </c>
      <c r="D56" s="12">
        <v>37</v>
      </c>
      <c r="E56" s="58">
        <v>14</v>
      </c>
      <c r="F56" s="58">
        <v>61</v>
      </c>
      <c r="G56" s="58">
        <v>69</v>
      </c>
      <c r="H56" s="5">
        <v>72</v>
      </c>
      <c r="I56" s="39">
        <v>184.994</v>
      </c>
      <c r="J56" s="41">
        <f>10/20</f>
        <v>0.5</v>
      </c>
      <c r="K56" s="39"/>
      <c r="M56" s="39">
        <v>16</v>
      </c>
      <c r="N56" s="39">
        <v>100.66889999999999</v>
      </c>
      <c r="O56" s="12">
        <v>14</v>
      </c>
      <c r="P56" s="58">
        <v>13</v>
      </c>
      <c r="Q56" s="58">
        <v>63</v>
      </c>
      <c r="R56" s="58">
        <v>69</v>
      </c>
      <c r="S56" s="5">
        <v>72</v>
      </c>
      <c r="T56" s="39">
        <v>563.7373</v>
      </c>
      <c r="U56" s="41">
        <f>4/20</f>
        <v>0.2</v>
      </c>
      <c r="V56" s="39"/>
      <c r="X56" s="39">
        <v>16</v>
      </c>
      <c r="Y56" s="63">
        <v>99.604500000000002</v>
      </c>
      <c r="Z56" s="12">
        <v>14</v>
      </c>
      <c r="AA56" s="58">
        <v>55</v>
      </c>
      <c r="AB56" s="58">
        <v>61</v>
      </c>
      <c r="AC56" s="58">
        <v>69</v>
      </c>
      <c r="AD56" s="5">
        <v>72</v>
      </c>
      <c r="AE56" s="39">
        <v>837.55510000000004</v>
      </c>
      <c r="AF56" s="41">
        <f>5/20</f>
        <v>0.25</v>
      </c>
      <c r="AG56" s="39"/>
    </row>
    <row r="57" spans="2:33" x14ac:dyDescent="0.15">
      <c r="B57" s="39">
        <v>17</v>
      </c>
      <c r="C57" s="63">
        <v>99.604500000000002</v>
      </c>
      <c r="D57" s="12">
        <v>12</v>
      </c>
      <c r="E57" s="58">
        <v>14</v>
      </c>
      <c r="F57" s="58">
        <v>69</v>
      </c>
      <c r="G57" s="58">
        <v>61</v>
      </c>
      <c r="H57" s="5">
        <v>72</v>
      </c>
      <c r="I57" s="39">
        <v>135.3811</v>
      </c>
      <c r="J57" s="39" t="s">
        <v>1</v>
      </c>
      <c r="K57" s="39"/>
      <c r="M57" s="39">
        <v>17</v>
      </c>
      <c r="N57" s="65">
        <v>99.8005</v>
      </c>
      <c r="O57" s="12">
        <v>12</v>
      </c>
      <c r="P57" s="58">
        <v>55</v>
      </c>
      <c r="Q57" s="58">
        <v>61</v>
      </c>
      <c r="R57" s="58">
        <v>69</v>
      </c>
      <c r="S57" s="5">
        <v>72</v>
      </c>
      <c r="T57" s="39">
        <v>554.41700000000003</v>
      </c>
      <c r="U57" s="39" t="s">
        <v>1</v>
      </c>
      <c r="V57" s="39"/>
      <c r="X57" s="39">
        <v>17</v>
      </c>
      <c r="Y57" s="63">
        <v>99.604500000000002</v>
      </c>
      <c r="Z57" s="12">
        <v>14</v>
      </c>
      <c r="AA57" s="58">
        <v>55</v>
      </c>
      <c r="AB57" s="58">
        <v>61</v>
      </c>
      <c r="AC57" s="58">
        <v>69</v>
      </c>
      <c r="AD57" s="5">
        <v>72</v>
      </c>
      <c r="AE57" s="39">
        <v>861.59799999999996</v>
      </c>
      <c r="AF57" s="39" t="s">
        <v>1</v>
      </c>
      <c r="AG57" s="39"/>
    </row>
    <row r="58" spans="2:33" x14ac:dyDescent="0.15">
      <c r="B58" s="39">
        <v>18</v>
      </c>
      <c r="C58" s="63">
        <v>99.604500000000002</v>
      </c>
      <c r="D58" s="12">
        <v>14</v>
      </c>
      <c r="E58" s="58">
        <v>56</v>
      </c>
      <c r="F58" s="58">
        <v>20</v>
      </c>
      <c r="G58" s="58">
        <v>61</v>
      </c>
      <c r="H58" s="5">
        <v>72</v>
      </c>
      <c r="I58" s="39">
        <v>191.22239999999999</v>
      </c>
      <c r="J58" s="41">
        <f>5/20</f>
        <v>0.25</v>
      </c>
      <c r="K58" s="39"/>
      <c r="M58" s="39">
        <v>18</v>
      </c>
      <c r="N58" s="63">
        <v>99.698899999999995</v>
      </c>
      <c r="O58" s="12">
        <v>13</v>
      </c>
      <c r="P58" s="58">
        <v>58</v>
      </c>
      <c r="Q58" s="58">
        <v>61</v>
      </c>
      <c r="R58" s="58">
        <v>69</v>
      </c>
      <c r="S58" s="5">
        <v>72</v>
      </c>
      <c r="T58" s="39">
        <v>434.80020000000002</v>
      </c>
      <c r="U58" s="41">
        <f>3/20</f>
        <v>0.15</v>
      </c>
      <c r="V58" s="39"/>
      <c r="X58" s="39">
        <v>18</v>
      </c>
      <c r="Y58" s="63">
        <v>99.604500000000002</v>
      </c>
      <c r="Z58" s="12">
        <v>14</v>
      </c>
      <c r="AA58" s="58">
        <v>55</v>
      </c>
      <c r="AB58" s="58">
        <v>61</v>
      </c>
      <c r="AC58" s="58">
        <v>69</v>
      </c>
      <c r="AD58" s="5">
        <v>72</v>
      </c>
      <c r="AE58" s="39">
        <v>731.61659999999995</v>
      </c>
      <c r="AF58" s="41">
        <f>5/20</f>
        <v>0.25</v>
      </c>
      <c r="AG58" s="39"/>
    </row>
    <row r="59" spans="2:33" x14ac:dyDescent="0.15">
      <c r="B59" s="39">
        <v>19</v>
      </c>
      <c r="C59" s="63">
        <v>99.604500000000002</v>
      </c>
      <c r="D59" s="12">
        <v>69</v>
      </c>
      <c r="E59" s="58">
        <v>14</v>
      </c>
      <c r="F59" s="58">
        <v>17</v>
      </c>
      <c r="G59" s="58">
        <v>61</v>
      </c>
      <c r="H59" s="5">
        <v>72</v>
      </c>
      <c r="I59" s="39">
        <v>138.19820000000001</v>
      </c>
      <c r="J59" s="39"/>
      <c r="K59" s="39"/>
      <c r="M59" s="39">
        <v>19</v>
      </c>
      <c r="N59" s="63">
        <v>99.604500000000002</v>
      </c>
      <c r="O59" s="12">
        <v>14</v>
      </c>
      <c r="P59" s="58">
        <v>57</v>
      </c>
      <c r="Q59" s="58">
        <v>61</v>
      </c>
      <c r="R59" s="58">
        <v>69</v>
      </c>
      <c r="S59" s="5">
        <v>72</v>
      </c>
      <c r="T59" s="39">
        <v>442.5949</v>
      </c>
      <c r="U59" s="39"/>
      <c r="V59" s="39"/>
      <c r="X59" s="39">
        <v>19</v>
      </c>
      <c r="Y59" s="63">
        <v>99.604500000000002</v>
      </c>
      <c r="Z59" s="12">
        <v>14</v>
      </c>
      <c r="AA59" s="58">
        <v>55</v>
      </c>
      <c r="AB59" s="58">
        <v>61</v>
      </c>
      <c r="AC59" s="58">
        <v>69</v>
      </c>
      <c r="AD59" s="5">
        <v>72</v>
      </c>
      <c r="AE59" s="39">
        <v>547.62540000000001</v>
      </c>
      <c r="AF59" s="39"/>
      <c r="AG59" s="39"/>
    </row>
    <row r="60" spans="2:33" ht="14.25" thickBot="1" x14ac:dyDescent="0.2">
      <c r="B60" s="40">
        <v>20</v>
      </c>
      <c r="C60" s="64">
        <v>99.604500000000002</v>
      </c>
      <c r="D60" s="62">
        <v>69</v>
      </c>
      <c r="E60" s="60">
        <v>14</v>
      </c>
      <c r="F60" s="60">
        <v>63</v>
      </c>
      <c r="G60" s="60">
        <v>61</v>
      </c>
      <c r="H60" s="34">
        <v>72</v>
      </c>
      <c r="I60" s="40">
        <v>226.85900000000001</v>
      </c>
      <c r="J60" s="40"/>
      <c r="K60" s="40"/>
      <c r="M60" s="40">
        <v>20</v>
      </c>
      <c r="N60" s="64">
        <v>99.604500000000002</v>
      </c>
      <c r="O60" s="62">
        <v>14</v>
      </c>
      <c r="P60" s="60">
        <v>57</v>
      </c>
      <c r="Q60" s="60">
        <v>61</v>
      </c>
      <c r="R60" s="60">
        <v>69</v>
      </c>
      <c r="S60" s="34">
        <v>72</v>
      </c>
      <c r="T60" s="40">
        <v>538.95129999999995</v>
      </c>
      <c r="U60" s="40"/>
      <c r="V60" s="40"/>
      <c r="X60" s="40">
        <v>20</v>
      </c>
      <c r="Y60" s="64">
        <v>99.604500000000002</v>
      </c>
      <c r="Z60" s="62">
        <v>14</v>
      </c>
      <c r="AA60" s="60">
        <v>43</v>
      </c>
      <c r="AB60" s="60">
        <v>61</v>
      </c>
      <c r="AC60" s="60">
        <v>69</v>
      </c>
      <c r="AD60" s="34">
        <v>72</v>
      </c>
      <c r="AE60" s="40">
        <v>517.42579999999998</v>
      </c>
      <c r="AF60" s="40"/>
      <c r="AG60" s="40"/>
    </row>
    <row r="61" spans="2:33" ht="14.25" thickBot="1" x14ac:dyDescent="0.2">
      <c r="I61">
        <f>AVERAGE(I62:I81)</f>
        <v>219.90778000000006</v>
      </c>
      <c r="T61">
        <f>AVERAGE(T62:T81)</f>
        <v>4484.1550000000007</v>
      </c>
    </row>
    <row r="62" spans="2:33" x14ac:dyDescent="0.15">
      <c r="B62" s="38">
        <v>1</v>
      </c>
      <c r="C62" s="38">
        <v>105.9743</v>
      </c>
      <c r="D62" s="61">
        <v>69</v>
      </c>
      <c r="E62" s="59">
        <v>14</v>
      </c>
      <c r="F62" s="59">
        <v>58</v>
      </c>
      <c r="G62" s="59">
        <v>63</v>
      </c>
      <c r="H62" s="33">
        <v>69</v>
      </c>
      <c r="I62" s="38">
        <v>249.3048</v>
      </c>
      <c r="J62" s="38"/>
      <c r="K62" s="38"/>
      <c r="L62">
        <v>4.3019999999999996</v>
      </c>
      <c r="M62" s="38">
        <v>1</v>
      </c>
      <c r="N62" s="38">
        <v>116.5468</v>
      </c>
      <c r="O62" s="61">
        <v>12</v>
      </c>
      <c r="P62" s="59">
        <v>55</v>
      </c>
      <c r="Q62" s="59">
        <v>64</v>
      </c>
      <c r="R62" s="59">
        <v>69</v>
      </c>
      <c r="S62" s="33">
        <v>72</v>
      </c>
      <c r="T62" s="38">
        <f t="shared" ref="T62:T81" si="0">L62*1000</f>
        <v>4302</v>
      </c>
      <c r="U62" s="38"/>
      <c r="V62" s="38"/>
      <c r="X62" s="38">
        <v>1</v>
      </c>
      <c r="Y62" s="38">
        <v>106.77549999999999</v>
      </c>
      <c r="Z62" s="61">
        <v>9</v>
      </c>
      <c r="AA62" s="59">
        <v>14</v>
      </c>
      <c r="AB62" s="59">
        <v>57</v>
      </c>
      <c r="AC62" s="59">
        <v>63</v>
      </c>
      <c r="AD62" s="33">
        <v>69</v>
      </c>
      <c r="AE62" s="38">
        <f>1000*3.0301</f>
        <v>3030.1</v>
      </c>
      <c r="AF62" s="38"/>
      <c r="AG62" s="38"/>
    </row>
    <row r="63" spans="2:33" x14ac:dyDescent="0.15">
      <c r="B63" s="39">
        <v>2</v>
      </c>
      <c r="C63" s="39">
        <v>100.9288</v>
      </c>
      <c r="D63" s="12">
        <v>12</v>
      </c>
      <c r="E63" s="58">
        <v>13</v>
      </c>
      <c r="F63" s="58">
        <v>23</v>
      </c>
      <c r="G63" s="58">
        <v>63</v>
      </c>
      <c r="H63" s="5">
        <v>72</v>
      </c>
      <c r="I63" s="39">
        <v>230.47810000000001</v>
      </c>
      <c r="J63" s="39"/>
      <c r="K63" s="39"/>
      <c r="L63">
        <v>4.9410999999999996</v>
      </c>
      <c r="M63" s="39">
        <v>2</v>
      </c>
      <c r="N63" s="39">
        <v>105.2931</v>
      </c>
      <c r="O63" s="12">
        <v>10</v>
      </c>
      <c r="P63" s="58">
        <v>14</v>
      </c>
      <c r="Q63" s="58">
        <v>56</v>
      </c>
      <c r="R63" s="58">
        <v>61</v>
      </c>
      <c r="S63" s="5">
        <v>69</v>
      </c>
      <c r="T63" s="39">
        <f t="shared" si="0"/>
        <v>4941.0999999999995</v>
      </c>
      <c r="U63" s="39"/>
      <c r="V63" s="39"/>
      <c r="X63" s="39">
        <v>2</v>
      </c>
      <c r="Y63" s="39">
        <v>100.8372</v>
      </c>
      <c r="Z63" s="12">
        <v>12</v>
      </c>
      <c r="AA63" s="58">
        <v>57</v>
      </c>
      <c r="AB63" s="58">
        <v>63</v>
      </c>
      <c r="AC63" s="58">
        <v>69</v>
      </c>
      <c r="AD63" s="5">
        <v>72</v>
      </c>
      <c r="AE63" s="39">
        <f>1000*1.1666</f>
        <v>1166.6000000000001</v>
      </c>
      <c r="AF63" s="39"/>
      <c r="AG63" s="39"/>
    </row>
    <row r="64" spans="2:33" x14ac:dyDescent="0.15">
      <c r="B64" s="39">
        <v>3</v>
      </c>
      <c r="C64" s="39">
        <v>100.7492</v>
      </c>
      <c r="D64" s="12">
        <v>13</v>
      </c>
      <c r="E64" s="58">
        <v>11</v>
      </c>
      <c r="F64" s="58">
        <v>62</v>
      </c>
      <c r="G64" s="58">
        <v>69</v>
      </c>
      <c r="H64" s="5">
        <v>72</v>
      </c>
      <c r="I64" s="39">
        <v>174.732</v>
      </c>
      <c r="J64" s="39"/>
      <c r="K64" s="39"/>
      <c r="L64">
        <v>5.0997000000000003</v>
      </c>
      <c r="M64" s="39">
        <v>3</v>
      </c>
      <c r="N64" s="39">
        <v>100.8372</v>
      </c>
      <c r="O64" s="12">
        <v>12</v>
      </c>
      <c r="P64" s="58">
        <v>55</v>
      </c>
      <c r="Q64" s="58">
        <v>63</v>
      </c>
      <c r="R64" s="58">
        <v>69</v>
      </c>
      <c r="S64" s="5">
        <v>72</v>
      </c>
      <c r="T64" s="39">
        <f t="shared" si="0"/>
        <v>5099.7000000000007</v>
      </c>
      <c r="U64" s="39"/>
      <c r="V64" s="39"/>
      <c r="X64" s="39">
        <v>3</v>
      </c>
      <c r="Y64" s="39">
        <v>100.66889999999999</v>
      </c>
      <c r="Z64" s="12">
        <v>14</v>
      </c>
      <c r="AA64" s="58">
        <v>56</v>
      </c>
      <c r="AB64" s="58">
        <v>63</v>
      </c>
      <c r="AC64" s="58">
        <v>69</v>
      </c>
      <c r="AD64" s="5">
        <v>72</v>
      </c>
      <c r="AE64" s="39">
        <f>1.207*1000</f>
        <v>1207</v>
      </c>
      <c r="AF64" s="39"/>
      <c r="AG64" s="39"/>
    </row>
    <row r="65" spans="2:33" x14ac:dyDescent="0.15">
      <c r="B65" s="39">
        <v>4</v>
      </c>
      <c r="C65" s="39">
        <v>100.66889999999999</v>
      </c>
      <c r="D65" s="12">
        <v>69</v>
      </c>
      <c r="E65" s="58">
        <v>55</v>
      </c>
      <c r="F65" s="58">
        <v>63</v>
      </c>
      <c r="G65" s="58">
        <v>69</v>
      </c>
      <c r="H65" s="5">
        <v>72</v>
      </c>
      <c r="I65" s="39">
        <v>212.488</v>
      </c>
      <c r="J65" s="39"/>
      <c r="K65" s="39"/>
      <c r="L65">
        <v>6.0732999999999997</v>
      </c>
      <c r="M65" s="39">
        <v>4</v>
      </c>
      <c r="N65" s="39">
        <v>100.8372</v>
      </c>
      <c r="O65" s="12">
        <v>12</v>
      </c>
      <c r="P65" s="58">
        <v>56</v>
      </c>
      <c r="Q65" s="58">
        <v>62</v>
      </c>
      <c r="R65" s="58">
        <v>69</v>
      </c>
      <c r="S65" s="5">
        <v>72</v>
      </c>
      <c r="T65" s="39">
        <f t="shared" si="0"/>
        <v>6073.2999999999993</v>
      </c>
      <c r="U65" s="39"/>
      <c r="V65" s="39"/>
      <c r="X65" s="39">
        <v>4</v>
      </c>
      <c r="Y65" s="39">
        <v>100.66889999999999</v>
      </c>
      <c r="Z65" s="12">
        <v>14</v>
      </c>
      <c r="AA65" s="58">
        <v>58</v>
      </c>
      <c r="AB65" s="58">
        <v>63</v>
      </c>
      <c r="AC65" s="58">
        <v>69</v>
      </c>
      <c r="AD65" s="5">
        <v>72</v>
      </c>
      <c r="AE65" s="39">
        <f>1000*1.3339</f>
        <v>1333.9</v>
      </c>
      <c r="AF65" s="39"/>
      <c r="AG65" s="39"/>
    </row>
    <row r="66" spans="2:33" x14ac:dyDescent="0.15">
      <c r="B66" s="39">
        <v>5</v>
      </c>
      <c r="C66" s="39">
        <v>100.66889999999999</v>
      </c>
      <c r="D66" s="12">
        <v>13</v>
      </c>
      <c r="E66" s="58">
        <v>14</v>
      </c>
      <c r="F66" s="58">
        <v>63</v>
      </c>
      <c r="G66" s="58">
        <v>69</v>
      </c>
      <c r="H66" s="5">
        <v>72</v>
      </c>
      <c r="I66" s="39">
        <v>264.95589999999999</v>
      </c>
      <c r="J66" s="39"/>
      <c r="K66" s="39"/>
      <c r="L66">
        <v>5.2896999999999998</v>
      </c>
      <c r="M66" s="39">
        <v>5</v>
      </c>
      <c r="N66" s="39">
        <v>100.8372</v>
      </c>
      <c r="O66" s="12">
        <v>12</v>
      </c>
      <c r="P66" s="58">
        <v>57</v>
      </c>
      <c r="Q66" s="58">
        <v>63</v>
      </c>
      <c r="R66" s="58">
        <v>69</v>
      </c>
      <c r="S66" s="5">
        <v>72</v>
      </c>
      <c r="T66" s="39">
        <f t="shared" si="0"/>
        <v>5289.7</v>
      </c>
      <c r="U66" s="39"/>
      <c r="V66" s="39"/>
      <c r="X66" s="39">
        <v>5</v>
      </c>
      <c r="Y66" s="39">
        <v>100.66889999999999</v>
      </c>
      <c r="Z66" s="12">
        <v>14</v>
      </c>
      <c r="AA66" s="58">
        <v>58</v>
      </c>
      <c r="AB66" s="58">
        <v>63</v>
      </c>
      <c r="AC66" s="58">
        <v>69</v>
      </c>
      <c r="AD66" s="5">
        <v>72</v>
      </c>
      <c r="AE66" s="39">
        <f>1000*1.2919</f>
        <v>1291.9000000000001</v>
      </c>
      <c r="AF66" s="39"/>
      <c r="AG66" s="39"/>
    </row>
    <row r="67" spans="2:33" x14ac:dyDescent="0.15">
      <c r="B67" s="39">
        <v>6</v>
      </c>
      <c r="C67" s="39">
        <v>100.66889999999999</v>
      </c>
      <c r="D67" s="12">
        <v>13</v>
      </c>
      <c r="E67" s="58">
        <v>14</v>
      </c>
      <c r="F67" s="58">
        <v>63</v>
      </c>
      <c r="G67" s="58">
        <v>69</v>
      </c>
      <c r="H67" s="5">
        <v>72</v>
      </c>
      <c r="I67" s="39">
        <v>209.91319999999999</v>
      </c>
      <c r="J67" s="39"/>
      <c r="K67" s="39"/>
      <c r="L67">
        <v>5.1809000000000003</v>
      </c>
      <c r="M67" s="39">
        <v>6</v>
      </c>
      <c r="N67" s="39">
        <v>100.7492</v>
      </c>
      <c r="O67" s="12">
        <v>13</v>
      </c>
      <c r="P67" s="58">
        <v>58</v>
      </c>
      <c r="Q67" s="58">
        <v>63</v>
      </c>
      <c r="R67" s="58">
        <v>69</v>
      </c>
      <c r="S67" s="5">
        <v>72</v>
      </c>
      <c r="T67" s="39">
        <f t="shared" si="0"/>
        <v>5180.9000000000005</v>
      </c>
      <c r="U67" s="39"/>
      <c r="V67" s="39"/>
      <c r="X67" s="39">
        <v>6</v>
      </c>
      <c r="Y67" s="39">
        <v>100.66889999999999</v>
      </c>
      <c r="Z67" s="12">
        <v>14</v>
      </c>
      <c r="AA67" s="58">
        <v>58</v>
      </c>
      <c r="AB67" s="58">
        <v>63</v>
      </c>
      <c r="AC67" s="58">
        <v>69</v>
      </c>
      <c r="AD67" s="5">
        <v>72</v>
      </c>
      <c r="AE67" s="39">
        <f>1000*1.3065</f>
        <v>1306.5</v>
      </c>
      <c r="AF67" s="39"/>
      <c r="AG67" s="39"/>
    </row>
    <row r="68" spans="2:33" x14ac:dyDescent="0.15">
      <c r="B68" s="39">
        <v>7</v>
      </c>
      <c r="C68" s="39">
        <v>100.66889999999999</v>
      </c>
      <c r="D68" s="12">
        <v>14</v>
      </c>
      <c r="E68" s="58">
        <v>14</v>
      </c>
      <c r="F68" s="58">
        <v>63</v>
      </c>
      <c r="G68" s="58">
        <v>69</v>
      </c>
      <c r="H68" s="5">
        <v>72</v>
      </c>
      <c r="I68" s="39">
        <v>202.37219999999999</v>
      </c>
      <c r="J68" s="39"/>
      <c r="K68" s="39"/>
      <c r="L68">
        <v>4.0865</v>
      </c>
      <c r="M68" s="39">
        <v>7</v>
      </c>
      <c r="N68" s="39">
        <v>100.7492</v>
      </c>
      <c r="O68" s="12">
        <v>13</v>
      </c>
      <c r="P68" s="58">
        <v>56</v>
      </c>
      <c r="Q68" s="58">
        <v>62</v>
      </c>
      <c r="R68" s="58">
        <v>69</v>
      </c>
      <c r="S68" s="5">
        <v>72</v>
      </c>
      <c r="T68" s="39">
        <f t="shared" si="0"/>
        <v>4086.5</v>
      </c>
      <c r="U68" s="39"/>
      <c r="V68" s="39"/>
      <c r="X68" s="39">
        <v>7</v>
      </c>
      <c r="Y68" s="39">
        <v>100.66889999999999</v>
      </c>
      <c r="Z68" s="12">
        <v>14</v>
      </c>
      <c r="AA68" s="58">
        <v>58</v>
      </c>
      <c r="AB68" s="58">
        <v>63</v>
      </c>
      <c r="AC68" s="58">
        <v>69</v>
      </c>
      <c r="AD68" s="5">
        <v>72</v>
      </c>
      <c r="AE68" s="39">
        <f>1000*1.1292</f>
        <v>1129.2</v>
      </c>
      <c r="AF68" s="39"/>
      <c r="AG68" s="39"/>
    </row>
    <row r="69" spans="2:33" x14ac:dyDescent="0.15">
      <c r="B69" s="39">
        <v>8</v>
      </c>
      <c r="C69" s="39">
        <v>100.66889999999999</v>
      </c>
      <c r="D69" s="12">
        <v>69</v>
      </c>
      <c r="E69" s="58">
        <v>69</v>
      </c>
      <c r="F69" s="58">
        <v>56</v>
      </c>
      <c r="G69" s="58">
        <v>62</v>
      </c>
      <c r="H69" s="5">
        <v>72</v>
      </c>
      <c r="I69" s="39">
        <v>205.18940000000001</v>
      </c>
      <c r="J69" s="39"/>
      <c r="K69" s="5" t="s">
        <v>2</v>
      </c>
      <c r="L69">
        <v>4.0853999999999999</v>
      </c>
      <c r="M69" s="39">
        <v>8</v>
      </c>
      <c r="N69" s="39">
        <v>100.66889999999999</v>
      </c>
      <c r="O69" s="12">
        <v>14</v>
      </c>
      <c r="P69" s="58">
        <v>56</v>
      </c>
      <c r="Q69" s="58">
        <v>63</v>
      </c>
      <c r="R69" s="58">
        <v>69</v>
      </c>
      <c r="S69" s="5">
        <v>72</v>
      </c>
      <c r="T69" s="39">
        <f t="shared" si="0"/>
        <v>4085.4</v>
      </c>
      <c r="U69" s="39"/>
      <c r="V69" s="5" t="s">
        <v>2</v>
      </c>
      <c r="X69" s="39">
        <v>8</v>
      </c>
      <c r="Y69" s="39">
        <v>100.66889999999999</v>
      </c>
      <c r="Z69" s="12">
        <v>14</v>
      </c>
      <c r="AA69" s="58">
        <v>58</v>
      </c>
      <c r="AB69" s="58">
        <v>63</v>
      </c>
      <c r="AC69" s="58">
        <v>69</v>
      </c>
      <c r="AD69" s="5">
        <v>72</v>
      </c>
      <c r="AE69" s="39">
        <f>1000*1.3592</f>
        <v>1359.2</v>
      </c>
      <c r="AF69" s="39"/>
      <c r="AG69" s="5" t="s">
        <v>2</v>
      </c>
    </row>
    <row r="70" spans="2:33" x14ac:dyDescent="0.15">
      <c r="B70" s="39">
        <v>9</v>
      </c>
      <c r="C70" s="39">
        <v>100.66889999999999</v>
      </c>
      <c r="D70" s="12">
        <v>69</v>
      </c>
      <c r="E70" s="58">
        <v>14</v>
      </c>
      <c r="F70" s="58">
        <v>63</v>
      </c>
      <c r="G70" s="58">
        <v>69</v>
      </c>
      <c r="H70" s="5">
        <v>72</v>
      </c>
      <c r="I70" s="39">
        <v>199.3075</v>
      </c>
      <c r="J70" s="39"/>
      <c r="K70" s="5" t="s">
        <v>22</v>
      </c>
      <c r="L70">
        <v>3.8169</v>
      </c>
      <c r="M70" s="39">
        <v>9</v>
      </c>
      <c r="N70" s="39">
        <v>100.66889999999999</v>
      </c>
      <c r="O70" s="12">
        <v>14</v>
      </c>
      <c r="P70" s="58">
        <v>56</v>
      </c>
      <c r="Q70" s="58">
        <v>63</v>
      </c>
      <c r="R70" s="58">
        <v>69</v>
      </c>
      <c r="S70" s="5">
        <v>72</v>
      </c>
      <c r="T70" s="39">
        <f t="shared" si="0"/>
        <v>3816.9</v>
      </c>
      <c r="U70" s="39"/>
      <c r="V70" s="5" t="s">
        <v>22</v>
      </c>
      <c r="X70" s="39">
        <v>9</v>
      </c>
      <c r="Y70" s="39">
        <v>100.66889999999999</v>
      </c>
      <c r="Z70" s="12">
        <v>14</v>
      </c>
      <c r="AA70" s="58">
        <v>56</v>
      </c>
      <c r="AB70" s="58">
        <v>63</v>
      </c>
      <c r="AC70" s="58">
        <v>69</v>
      </c>
      <c r="AD70" s="5">
        <v>72</v>
      </c>
      <c r="AE70" s="39">
        <f>1000*1.776</f>
        <v>1776</v>
      </c>
      <c r="AF70" s="39"/>
      <c r="AG70" s="5" t="s">
        <v>21</v>
      </c>
    </row>
    <row r="71" spans="2:33" x14ac:dyDescent="0.15">
      <c r="B71" s="39">
        <v>10</v>
      </c>
      <c r="C71" s="39">
        <v>100.66889999999999</v>
      </c>
      <c r="D71" s="12">
        <v>14</v>
      </c>
      <c r="E71" s="58">
        <v>55</v>
      </c>
      <c r="F71" s="58">
        <v>63</v>
      </c>
      <c r="G71" s="58">
        <v>69</v>
      </c>
      <c r="H71" s="5">
        <v>72</v>
      </c>
      <c r="I71" s="39">
        <v>208.3175</v>
      </c>
      <c r="J71" s="39" t="s">
        <v>12</v>
      </c>
      <c r="K71" s="5" t="s">
        <v>11</v>
      </c>
      <c r="L71">
        <v>4.2755999999999998</v>
      </c>
      <c r="M71" s="39">
        <v>10</v>
      </c>
      <c r="N71" s="39">
        <v>100.66889999999999</v>
      </c>
      <c r="O71" s="12">
        <v>14</v>
      </c>
      <c r="P71" s="58">
        <v>58</v>
      </c>
      <c r="Q71" s="58">
        <v>63</v>
      </c>
      <c r="R71" s="58">
        <v>69</v>
      </c>
      <c r="S71" s="5">
        <v>72</v>
      </c>
      <c r="T71" s="39">
        <f t="shared" si="0"/>
        <v>4275.5999999999995</v>
      </c>
      <c r="U71" s="39" t="s">
        <v>12</v>
      </c>
      <c r="V71" s="5" t="s">
        <v>11</v>
      </c>
      <c r="X71" s="39">
        <v>10</v>
      </c>
      <c r="Y71" s="39">
        <v>100.66889999999999</v>
      </c>
      <c r="Z71" s="12">
        <v>14</v>
      </c>
      <c r="AA71" s="58">
        <v>57</v>
      </c>
      <c r="AB71" s="58">
        <v>62</v>
      </c>
      <c r="AC71" s="58">
        <v>69</v>
      </c>
      <c r="AD71" s="5">
        <v>72</v>
      </c>
      <c r="AE71" s="39">
        <f>1000*2.3041</f>
        <v>2304.1</v>
      </c>
      <c r="AF71" s="39" t="s">
        <v>12</v>
      </c>
      <c r="AG71" s="5" t="s">
        <v>11</v>
      </c>
    </row>
    <row r="72" spans="2:33" x14ac:dyDescent="0.15">
      <c r="B72" s="39">
        <v>11</v>
      </c>
      <c r="C72" s="39">
        <v>100.66889999999999</v>
      </c>
      <c r="D72" s="12">
        <v>42</v>
      </c>
      <c r="E72" s="58">
        <v>14</v>
      </c>
      <c r="F72" s="58">
        <v>63</v>
      </c>
      <c r="G72" s="58">
        <v>69</v>
      </c>
      <c r="H72" s="5">
        <v>72</v>
      </c>
      <c r="I72" s="39">
        <v>225.6617</v>
      </c>
      <c r="J72" s="68">
        <f>J77/SUM(I62:I81)</f>
        <v>1.0231561611872029E-4</v>
      </c>
      <c r="K72" s="48">
        <v>1</v>
      </c>
      <c r="L72">
        <v>4.6429999999999998</v>
      </c>
      <c r="M72" s="39">
        <v>11</v>
      </c>
      <c r="N72" s="39">
        <v>100.66889999999999</v>
      </c>
      <c r="O72" s="12">
        <v>14</v>
      </c>
      <c r="P72" s="58">
        <v>14</v>
      </c>
      <c r="Q72" s="58">
        <v>63</v>
      </c>
      <c r="R72" s="58">
        <v>69</v>
      </c>
      <c r="S72" s="5">
        <v>72</v>
      </c>
      <c r="T72" s="39">
        <f t="shared" si="0"/>
        <v>4643</v>
      </c>
      <c r="U72" s="68">
        <f>U77/SUM(T62:T81)</f>
        <v>2.2300745625429984E-6</v>
      </c>
      <c r="V72" s="48">
        <v>0.5</v>
      </c>
      <c r="X72" s="39">
        <v>11</v>
      </c>
      <c r="Y72" s="39">
        <v>100.66889999999999</v>
      </c>
      <c r="Z72" s="12">
        <v>14</v>
      </c>
      <c r="AA72" s="58">
        <v>13</v>
      </c>
      <c r="AB72" s="58">
        <v>63</v>
      </c>
      <c r="AC72" s="58">
        <v>69</v>
      </c>
      <c r="AD72" s="5">
        <v>72</v>
      </c>
      <c r="AE72" s="39">
        <f>1000*2.7534</f>
        <v>2753.4</v>
      </c>
      <c r="AF72" s="68">
        <f>AF77/SUM(AE62:AE81)</f>
        <v>3.6154684200885062E-6</v>
      </c>
      <c r="AG72" s="48">
        <v>0.8</v>
      </c>
    </row>
    <row r="73" spans="2:33" x14ac:dyDescent="0.15">
      <c r="B73" s="39">
        <v>12</v>
      </c>
      <c r="C73" s="65">
        <v>99.8005</v>
      </c>
      <c r="D73" s="12">
        <v>12</v>
      </c>
      <c r="E73" s="58">
        <v>56</v>
      </c>
      <c r="F73" s="58">
        <v>62</v>
      </c>
      <c r="G73" s="58">
        <v>61</v>
      </c>
      <c r="H73" s="5">
        <v>72</v>
      </c>
      <c r="I73" s="39">
        <v>203.04820000000001</v>
      </c>
      <c r="J73" s="39"/>
      <c r="K73" s="39" t="s">
        <v>14</v>
      </c>
      <c r="L73">
        <v>4.0450999999999997</v>
      </c>
      <c r="M73" s="39">
        <v>12</v>
      </c>
      <c r="N73" s="39">
        <v>100.66889999999999</v>
      </c>
      <c r="O73" s="12">
        <v>14</v>
      </c>
      <c r="P73" s="58">
        <v>12</v>
      </c>
      <c r="Q73" s="58">
        <v>63</v>
      </c>
      <c r="R73" s="58">
        <v>69</v>
      </c>
      <c r="S73" s="5">
        <v>72</v>
      </c>
      <c r="T73" s="39">
        <f t="shared" si="0"/>
        <v>4045.1</v>
      </c>
      <c r="U73" s="39"/>
      <c r="V73" s="39" t="s">
        <v>14</v>
      </c>
      <c r="X73" s="39">
        <v>12</v>
      </c>
      <c r="Y73" s="39">
        <v>100.66889999999999</v>
      </c>
      <c r="Z73" s="12">
        <v>14</v>
      </c>
      <c r="AA73" s="58">
        <v>44</v>
      </c>
      <c r="AB73" s="58">
        <v>62</v>
      </c>
      <c r="AC73" s="58">
        <v>69</v>
      </c>
      <c r="AD73" s="5">
        <v>72</v>
      </c>
      <c r="AE73" s="39">
        <f>1000*2.7475</f>
        <v>2747.5</v>
      </c>
      <c r="AF73" s="39"/>
      <c r="AG73" s="39" t="s">
        <v>14</v>
      </c>
    </row>
    <row r="74" spans="2:33" x14ac:dyDescent="0.15">
      <c r="B74" s="39">
        <v>13</v>
      </c>
      <c r="C74" s="65">
        <v>99.8005</v>
      </c>
      <c r="D74" s="12">
        <v>12</v>
      </c>
      <c r="E74" s="58">
        <v>55</v>
      </c>
      <c r="F74" s="58">
        <v>69</v>
      </c>
      <c r="G74" s="58">
        <v>61</v>
      </c>
      <c r="H74" s="5">
        <v>73</v>
      </c>
      <c r="I74" s="39">
        <v>203.54409999999999</v>
      </c>
      <c r="J74" s="39"/>
      <c r="K74" s="39">
        <v>0.5</v>
      </c>
      <c r="L74">
        <v>4.2126000000000001</v>
      </c>
      <c r="M74" s="39">
        <v>13</v>
      </c>
      <c r="N74" s="39">
        <v>100.66889999999999</v>
      </c>
      <c r="O74" s="12">
        <v>14</v>
      </c>
      <c r="P74" s="58">
        <v>57</v>
      </c>
      <c r="Q74" s="58">
        <v>62</v>
      </c>
      <c r="R74" s="58">
        <v>69</v>
      </c>
      <c r="S74" s="5">
        <v>72</v>
      </c>
      <c r="T74" s="39">
        <f t="shared" si="0"/>
        <v>4212.6000000000004</v>
      </c>
      <c r="U74" s="39"/>
      <c r="V74" s="39">
        <v>1</v>
      </c>
      <c r="X74" s="39">
        <v>13</v>
      </c>
      <c r="Y74" s="39">
        <v>100.66889999999999</v>
      </c>
      <c r="Z74" s="12">
        <v>14</v>
      </c>
      <c r="AA74" s="58">
        <v>56</v>
      </c>
      <c r="AB74" s="58">
        <v>63</v>
      </c>
      <c r="AC74" s="58">
        <v>69</v>
      </c>
      <c r="AD74" s="5">
        <v>72</v>
      </c>
      <c r="AE74" s="39">
        <f>1000*2.5184</f>
        <v>2518.4</v>
      </c>
      <c r="AF74" s="39"/>
      <c r="AG74" s="39">
        <v>0.5</v>
      </c>
    </row>
    <row r="75" spans="2:33" x14ac:dyDescent="0.15">
      <c r="B75" s="39">
        <v>14</v>
      </c>
      <c r="C75" s="65">
        <v>99.698899999999995</v>
      </c>
      <c r="D75" s="12">
        <v>13</v>
      </c>
      <c r="E75" s="58">
        <v>13</v>
      </c>
      <c r="F75" s="58">
        <v>58</v>
      </c>
      <c r="G75" s="58">
        <v>69</v>
      </c>
      <c r="H75" s="5">
        <v>61</v>
      </c>
      <c r="I75" s="39">
        <v>220.30529999999999</v>
      </c>
      <c r="J75" s="39"/>
      <c r="K75" s="39"/>
      <c r="L75">
        <v>3.9535999999999998</v>
      </c>
      <c r="M75" s="39">
        <v>14</v>
      </c>
      <c r="N75" s="39">
        <v>100.66889999999999</v>
      </c>
      <c r="O75" s="12">
        <v>14</v>
      </c>
      <c r="P75" s="58">
        <v>58</v>
      </c>
      <c r="Q75" s="58">
        <v>63</v>
      </c>
      <c r="R75" s="58">
        <v>69</v>
      </c>
      <c r="S75" s="5">
        <v>72</v>
      </c>
      <c r="T75" s="39">
        <f t="shared" si="0"/>
        <v>3953.6</v>
      </c>
      <c r="U75" s="39"/>
      <c r="V75" s="39"/>
      <c r="X75" s="39">
        <v>14</v>
      </c>
      <c r="Y75" s="39">
        <v>100.66889999999999</v>
      </c>
      <c r="Z75" s="12">
        <v>13</v>
      </c>
      <c r="AA75" s="58">
        <v>14</v>
      </c>
      <c r="AB75" s="58">
        <v>63</v>
      </c>
      <c r="AC75" s="58">
        <v>69</v>
      </c>
      <c r="AD75" s="5">
        <v>72</v>
      </c>
      <c r="AE75" s="39">
        <f>1000*3.2441</f>
        <v>3244.1</v>
      </c>
      <c r="AF75" s="39"/>
      <c r="AG75" s="39"/>
    </row>
    <row r="76" spans="2:33" x14ac:dyDescent="0.15">
      <c r="B76" s="39">
        <v>15</v>
      </c>
      <c r="C76" s="63">
        <v>99.604500000000002</v>
      </c>
      <c r="D76" s="12">
        <v>14</v>
      </c>
      <c r="E76" s="58">
        <v>57</v>
      </c>
      <c r="F76" s="58">
        <v>63</v>
      </c>
      <c r="G76" s="58">
        <v>61</v>
      </c>
      <c r="H76" s="5">
        <v>72</v>
      </c>
      <c r="I76" s="39">
        <v>196.38640000000001</v>
      </c>
      <c r="J76" s="39" t="s">
        <v>0</v>
      </c>
      <c r="K76" s="39"/>
      <c r="L76">
        <v>4.2667000000000002</v>
      </c>
      <c r="M76" s="39">
        <v>15</v>
      </c>
      <c r="N76" s="39">
        <v>100.66889999999999</v>
      </c>
      <c r="O76" s="12">
        <v>13</v>
      </c>
      <c r="P76" s="58">
        <v>14</v>
      </c>
      <c r="Q76" s="58">
        <v>63</v>
      </c>
      <c r="R76" s="58">
        <v>69</v>
      </c>
      <c r="S76" s="5">
        <v>72</v>
      </c>
      <c r="T76" s="39">
        <f t="shared" si="0"/>
        <v>4266.7</v>
      </c>
      <c r="U76" s="39" t="s">
        <v>0</v>
      </c>
      <c r="V76" s="39"/>
      <c r="X76" s="39">
        <v>15</v>
      </c>
      <c r="Y76" s="39">
        <v>100.66889999999999</v>
      </c>
      <c r="Z76" s="12">
        <v>14</v>
      </c>
      <c r="AA76" s="58">
        <v>58</v>
      </c>
      <c r="AB76" s="58">
        <v>63</v>
      </c>
      <c r="AC76" s="58">
        <v>69</v>
      </c>
      <c r="AD76" s="5">
        <v>72</v>
      </c>
      <c r="AE76" s="39">
        <f>1000*2.9014</f>
        <v>2901.4</v>
      </c>
      <c r="AF76" s="39" t="s">
        <v>0</v>
      </c>
      <c r="AG76" s="39"/>
    </row>
    <row r="77" spans="2:33" x14ac:dyDescent="0.15">
      <c r="B77" s="39">
        <v>16</v>
      </c>
      <c r="C77" s="63">
        <v>99.604500000000002</v>
      </c>
      <c r="D77" s="12">
        <v>14</v>
      </c>
      <c r="E77" s="58">
        <v>56</v>
      </c>
      <c r="F77" s="58">
        <v>61</v>
      </c>
      <c r="G77" s="58">
        <v>69</v>
      </c>
      <c r="H77" s="5">
        <v>55</v>
      </c>
      <c r="I77" s="39">
        <v>238.26939999999999</v>
      </c>
      <c r="J77" s="41">
        <f>9/20</f>
        <v>0.45</v>
      </c>
      <c r="K77" s="39"/>
      <c r="L77">
        <v>4.3045</v>
      </c>
      <c r="M77" s="39">
        <v>16</v>
      </c>
      <c r="N77" s="39">
        <v>100.66889999999999</v>
      </c>
      <c r="O77" s="12">
        <v>14</v>
      </c>
      <c r="P77" s="58">
        <v>57</v>
      </c>
      <c r="Q77" s="58">
        <v>62</v>
      </c>
      <c r="R77" s="58">
        <v>69</v>
      </c>
      <c r="S77" s="5">
        <v>72</v>
      </c>
      <c r="T77" s="39">
        <f t="shared" si="0"/>
        <v>4304.5</v>
      </c>
      <c r="U77" s="41">
        <f>4/20</f>
        <v>0.2</v>
      </c>
      <c r="V77" s="39"/>
      <c r="X77" s="39">
        <v>16</v>
      </c>
      <c r="Y77" s="39">
        <v>100.66889999999999</v>
      </c>
      <c r="Z77" s="12">
        <v>14</v>
      </c>
      <c r="AA77" s="58">
        <v>56</v>
      </c>
      <c r="AB77" s="58">
        <v>63</v>
      </c>
      <c r="AC77" s="58">
        <v>69</v>
      </c>
      <c r="AD77" s="5">
        <v>72</v>
      </c>
      <c r="AE77" s="39">
        <f>1000*3.2309</f>
        <v>3230.9</v>
      </c>
      <c r="AF77" s="41">
        <f>3/20</f>
        <v>0.15</v>
      </c>
      <c r="AG77" s="39"/>
    </row>
    <row r="78" spans="2:33" x14ac:dyDescent="0.15">
      <c r="B78" s="39">
        <v>17</v>
      </c>
      <c r="C78" s="63">
        <v>99.604500000000002</v>
      </c>
      <c r="D78" s="12">
        <v>14</v>
      </c>
      <c r="E78" s="58">
        <v>11</v>
      </c>
      <c r="F78" s="58">
        <v>61</v>
      </c>
      <c r="G78" s="58">
        <v>69</v>
      </c>
      <c r="H78" s="5">
        <v>72</v>
      </c>
      <c r="I78" s="39">
        <v>189.89619999999999</v>
      </c>
      <c r="J78" s="39" t="s">
        <v>1</v>
      </c>
      <c r="K78" s="39"/>
      <c r="L78">
        <v>4.6532999999999998</v>
      </c>
      <c r="M78" s="39">
        <v>17</v>
      </c>
      <c r="N78" s="65">
        <v>99.698899999999995</v>
      </c>
      <c r="O78" s="12">
        <v>13</v>
      </c>
      <c r="P78" s="58">
        <v>57</v>
      </c>
      <c r="Q78" s="58">
        <v>61</v>
      </c>
      <c r="R78" s="58">
        <v>69</v>
      </c>
      <c r="S78" s="5">
        <v>72</v>
      </c>
      <c r="T78" s="39">
        <f t="shared" si="0"/>
        <v>4653.3</v>
      </c>
      <c r="U78" s="39" t="s">
        <v>1</v>
      </c>
      <c r="V78" s="39"/>
      <c r="X78" s="39">
        <v>17</v>
      </c>
      <c r="Y78" s="39">
        <v>100.66889999999999</v>
      </c>
      <c r="Z78" s="12">
        <v>14</v>
      </c>
      <c r="AA78" s="58">
        <v>58</v>
      </c>
      <c r="AB78" s="58">
        <v>63</v>
      </c>
      <c r="AC78" s="58">
        <v>69</v>
      </c>
      <c r="AD78" s="5">
        <v>72</v>
      </c>
      <c r="AE78" s="39">
        <f>1000*3.0125</f>
        <v>3012.5</v>
      </c>
      <c r="AF78" s="39" t="s">
        <v>1</v>
      </c>
      <c r="AG78" s="39"/>
    </row>
    <row r="79" spans="2:33" x14ac:dyDescent="0.15">
      <c r="B79" s="39">
        <v>18</v>
      </c>
      <c r="C79" s="63">
        <v>99.604500000000002</v>
      </c>
      <c r="D79" s="12">
        <v>69</v>
      </c>
      <c r="E79" s="58">
        <v>55</v>
      </c>
      <c r="F79" s="58">
        <v>64</v>
      </c>
      <c r="G79" s="58">
        <v>61</v>
      </c>
      <c r="H79" s="5">
        <v>72</v>
      </c>
      <c r="I79" s="39">
        <v>285.7561</v>
      </c>
      <c r="J79" s="41">
        <f>5/20</f>
        <v>0.25</v>
      </c>
      <c r="K79" s="39"/>
      <c r="L79">
        <v>4.1223000000000001</v>
      </c>
      <c r="M79" s="39">
        <v>18</v>
      </c>
      <c r="N79" s="63">
        <v>99.604500000000002</v>
      </c>
      <c r="O79" s="12">
        <v>14</v>
      </c>
      <c r="P79" s="58">
        <v>57</v>
      </c>
      <c r="Q79" s="58">
        <v>61</v>
      </c>
      <c r="R79" s="58">
        <v>69</v>
      </c>
      <c r="S79" s="5">
        <v>72</v>
      </c>
      <c r="T79" s="39">
        <f t="shared" si="0"/>
        <v>4122.3</v>
      </c>
      <c r="U79" s="41">
        <f>3/20</f>
        <v>0.15</v>
      </c>
      <c r="V79" s="39"/>
      <c r="X79" s="39">
        <v>18</v>
      </c>
      <c r="Y79" s="65">
        <v>99.698899999999995</v>
      </c>
      <c r="Z79" s="12">
        <v>13</v>
      </c>
      <c r="AA79" s="58">
        <v>58</v>
      </c>
      <c r="AB79" s="58">
        <v>61</v>
      </c>
      <c r="AC79" s="58">
        <v>69</v>
      </c>
      <c r="AD79" s="5">
        <v>72</v>
      </c>
      <c r="AE79" s="39">
        <f>1000*1.2599</f>
        <v>1259.9000000000001</v>
      </c>
      <c r="AF79" s="41">
        <f>2/20</f>
        <v>0.1</v>
      </c>
      <c r="AG79" s="39"/>
    </row>
    <row r="80" spans="2:33" x14ac:dyDescent="0.15">
      <c r="B80" s="39">
        <v>19</v>
      </c>
      <c r="C80" s="63">
        <v>99.604500000000002</v>
      </c>
      <c r="D80" s="12">
        <v>69</v>
      </c>
      <c r="E80" s="58">
        <v>56</v>
      </c>
      <c r="F80" s="58">
        <v>69</v>
      </c>
      <c r="G80" s="58">
        <v>61</v>
      </c>
      <c r="H80" s="5">
        <v>73</v>
      </c>
      <c r="I80" s="39">
        <v>261.79559999999998</v>
      </c>
      <c r="J80" s="39"/>
      <c r="K80" s="39"/>
      <c r="L80">
        <v>4.1810999999999998</v>
      </c>
      <c r="M80" s="39">
        <v>19</v>
      </c>
      <c r="N80" s="63">
        <v>99.604500000000002</v>
      </c>
      <c r="O80" s="12">
        <v>14</v>
      </c>
      <c r="P80" s="58">
        <v>57</v>
      </c>
      <c r="Q80" s="58">
        <v>61</v>
      </c>
      <c r="R80" s="58">
        <v>69</v>
      </c>
      <c r="S80" s="5">
        <v>72</v>
      </c>
      <c r="T80" s="39">
        <f t="shared" si="0"/>
        <v>4181.0999999999995</v>
      </c>
      <c r="U80" s="39"/>
      <c r="V80" s="39"/>
      <c r="X80" s="39">
        <v>19</v>
      </c>
      <c r="Y80" s="63">
        <v>99.604500000000002</v>
      </c>
      <c r="Z80" s="12">
        <v>14</v>
      </c>
      <c r="AA80" s="58">
        <v>58</v>
      </c>
      <c r="AB80" s="58">
        <v>61</v>
      </c>
      <c r="AC80" s="58">
        <v>69</v>
      </c>
      <c r="AD80" s="5">
        <v>72</v>
      </c>
      <c r="AE80" s="39">
        <f>1.3012*1000</f>
        <v>1301.1999999999998</v>
      </c>
      <c r="AF80" s="39"/>
      <c r="AG80" s="39"/>
    </row>
    <row r="81" spans="2:33" ht="14.25" thickBot="1" x14ac:dyDescent="0.2">
      <c r="B81" s="40">
        <v>20</v>
      </c>
      <c r="C81" s="64">
        <v>99.604500000000002</v>
      </c>
      <c r="D81" s="62">
        <v>14</v>
      </c>
      <c r="E81" s="60">
        <v>57</v>
      </c>
      <c r="F81" s="60">
        <v>61</v>
      </c>
      <c r="G81" s="60">
        <v>69</v>
      </c>
      <c r="H81" s="34">
        <v>72</v>
      </c>
      <c r="I81" s="40">
        <v>216.434</v>
      </c>
      <c r="J81" s="40"/>
      <c r="K81" s="40"/>
      <c r="L81">
        <v>4.1497999999999999</v>
      </c>
      <c r="M81" s="40">
        <v>20</v>
      </c>
      <c r="N81" s="64">
        <v>99.604500000000002</v>
      </c>
      <c r="O81" s="62">
        <v>14</v>
      </c>
      <c r="P81" s="60">
        <v>58</v>
      </c>
      <c r="Q81" s="60">
        <v>61</v>
      </c>
      <c r="R81" s="60">
        <v>69</v>
      </c>
      <c r="S81" s="34">
        <v>72</v>
      </c>
      <c r="T81" s="40">
        <f t="shared" si="0"/>
        <v>4149.8</v>
      </c>
      <c r="U81" s="40"/>
      <c r="V81" s="40"/>
      <c r="X81" s="40">
        <v>20</v>
      </c>
      <c r="Y81" s="64">
        <v>99.604500000000002</v>
      </c>
      <c r="Z81" s="62">
        <v>14</v>
      </c>
      <c r="AA81" s="60">
        <v>56</v>
      </c>
      <c r="AB81" s="60">
        <v>61</v>
      </c>
      <c r="AC81" s="60">
        <v>69</v>
      </c>
      <c r="AD81" s="34">
        <v>72</v>
      </c>
      <c r="AE81" s="40">
        <f>1000*2.6146</f>
        <v>2614.6</v>
      </c>
      <c r="AF81" s="40"/>
      <c r="AG81" s="40"/>
    </row>
    <row r="83" spans="2:33" ht="14.25" thickBot="1" x14ac:dyDescent="0.2">
      <c r="I83">
        <f>AVERAGE(I84:I103)</f>
        <v>244.56293499999998</v>
      </c>
    </row>
    <row r="84" spans="2:33" x14ac:dyDescent="0.15">
      <c r="B84" s="38">
        <v>1</v>
      </c>
      <c r="C84" s="38">
        <v>106.1215</v>
      </c>
      <c r="D84" s="61">
        <v>9</v>
      </c>
      <c r="E84" s="59">
        <v>14</v>
      </c>
      <c r="F84" s="59">
        <v>55</v>
      </c>
      <c r="G84" s="59">
        <v>61</v>
      </c>
      <c r="H84" s="33">
        <v>69</v>
      </c>
      <c r="I84" s="38">
        <v>252.2159</v>
      </c>
      <c r="J84" s="38"/>
      <c r="K84" s="38"/>
      <c r="L84">
        <v>2.0911</v>
      </c>
      <c r="M84" s="38">
        <v>1</v>
      </c>
      <c r="N84" s="38">
        <v>100.8372</v>
      </c>
      <c r="O84" s="61">
        <v>12</v>
      </c>
      <c r="P84" s="59">
        <v>55</v>
      </c>
      <c r="Q84" s="59">
        <v>63</v>
      </c>
      <c r="R84" s="59">
        <v>69</v>
      </c>
      <c r="S84" s="33">
        <v>72</v>
      </c>
      <c r="T84" s="38">
        <f t="shared" ref="T84:T103" si="1">L84*1000</f>
        <v>2091.1</v>
      </c>
      <c r="U84" s="38"/>
      <c r="V84" s="38"/>
      <c r="W84">
        <v>2.3237999999999999</v>
      </c>
      <c r="X84" s="38">
        <v>1</v>
      </c>
      <c r="Y84" s="38">
        <v>100.66889999999999</v>
      </c>
      <c r="Z84" s="61">
        <v>14</v>
      </c>
      <c r="AA84" s="59">
        <v>56</v>
      </c>
      <c r="AB84" s="59">
        <v>63</v>
      </c>
      <c r="AC84" s="59">
        <v>69</v>
      </c>
      <c r="AD84" s="33">
        <v>72</v>
      </c>
      <c r="AE84" s="38">
        <f t="shared" ref="AE84:AE103" si="2">W84*1000</f>
        <v>2323.7999999999997</v>
      </c>
      <c r="AF84" s="38"/>
      <c r="AG84" s="38"/>
    </row>
    <row r="85" spans="2:33" x14ac:dyDescent="0.15">
      <c r="B85" s="39">
        <v>2</v>
      </c>
      <c r="C85" s="39">
        <v>105.9743</v>
      </c>
      <c r="D85" s="12">
        <v>10</v>
      </c>
      <c r="E85" s="58">
        <v>14</v>
      </c>
      <c r="F85" s="58">
        <v>20</v>
      </c>
      <c r="G85" s="58">
        <v>62</v>
      </c>
      <c r="H85" s="5">
        <v>69</v>
      </c>
      <c r="I85" s="39">
        <v>220.31180000000001</v>
      </c>
      <c r="J85" s="39"/>
      <c r="K85" s="39"/>
      <c r="L85">
        <v>2.2629000000000001</v>
      </c>
      <c r="M85" s="39">
        <v>2</v>
      </c>
      <c r="N85" s="39">
        <v>100.7492</v>
      </c>
      <c r="O85" s="12">
        <v>13</v>
      </c>
      <c r="P85" s="58">
        <v>57</v>
      </c>
      <c r="Q85" s="58">
        <v>63</v>
      </c>
      <c r="R85" s="58">
        <v>69</v>
      </c>
      <c r="S85" s="5">
        <v>72</v>
      </c>
      <c r="T85" s="39">
        <f t="shared" si="1"/>
        <v>2262.9</v>
      </c>
      <c r="U85" s="39"/>
      <c r="V85" s="39"/>
      <c r="W85">
        <v>2.1966999999999999</v>
      </c>
      <c r="X85" s="39">
        <v>2</v>
      </c>
      <c r="Y85" s="39">
        <v>100.66889999999999</v>
      </c>
      <c r="Z85" s="12">
        <v>14</v>
      </c>
      <c r="AA85" s="58">
        <v>57</v>
      </c>
      <c r="AB85" s="58">
        <v>63</v>
      </c>
      <c r="AC85" s="58">
        <v>69</v>
      </c>
      <c r="AD85" s="5">
        <v>72</v>
      </c>
      <c r="AE85" s="39">
        <f t="shared" si="2"/>
        <v>2196.6999999999998</v>
      </c>
      <c r="AF85" s="39"/>
      <c r="AG85" s="39"/>
    </row>
    <row r="86" spans="2:33" x14ac:dyDescent="0.15">
      <c r="B86" s="39">
        <v>3</v>
      </c>
      <c r="C86" s="39">
        <v>105.2931</v>
      </c>
      <c r="D86" s="12">
        <v>10</v>
      </c>
      <c r="E86" s="58">
        <v>14</v>
      </c>
      <c r="F86" s="58">
        <v>58</v>
      </c>
      <c r="G86" s="58">
        <v>61</v>
      </c>
      <c r="H86" s="5">
        <v>69</v>
      </c>
      <c r="I86" s="39">
        <v>238.8143</v>
      </c>
      <c r="J86" s="39"/>
      <c r="K86" s="39"/>
      <c r="L86">
        <v>2.0878999999999999</v>
      </c>
      <c r="M86" s="39">
        <v>3</v>
      </c>
      <c r="N86" s="39">
        <v>100.7492</v>
      </c>
      <c r="O86" s="12">
        <v>13</v>
      </c>
      <c r="P86" s="58">
        <v>56</v>
      </c>
      <c r="Q86" s="58">
        <v>62</v>
      </c>
      <c r="R86" s="58">
        <v>69</v>
      </c>
      <c r="S86" s="5">
        <v>72</v>
      </c>
      <c r="T86" s="39">
        <f t="shared" si="1"/>
        <v>2087.9</v>
      </c>
      <c r="U86" s="39"/>
      <c r="V86" s="39"/>
      <c r="W86">
        <v>2.2932999999999999</v>
      </c>
      <c r="X86" s="39">
        <v>3</v>
      </c>
      <c r="Y86" s="39">
        <v>100.66889999999999</v>
      </c>
      <c r="Z86" s="12">
        <v>14</v>
      </c>
      <c r="AA86" s="58">
        <v>14</v>
      </c>
      <c r="AB86" s="58">
        <v>62</v>
      </c>
      <c r="AC86" s="58">
        <v>69</v>
      </c>
      <c r="AD86" s="5">
        <v>72</v>
      </c>
      <c r="AE86" s="39">
        <f t="shared" si="2"/>
        <v>2293.2999999999997</v>
      </c>
      <c r="AF86" s="39"/>
      <c r="AG86" s="39"/>
    </row>
    <row r="87" spans="2:33" x14ac:dyDescent="0.15">
      <c r="B87" s="39">
        <v>4</v>
      </c>
      <c r="C87" s="39">
        <v>103.2424</v>
      </c>
      <c r="D87" s="12">
        <v>12</v>
      </c>
      <c r="E87" s="58">
        <v>56</v>
      </c>
      <c r="F87" s="58">
        <v>18</v>
      </c>
      <c r="G87" s="58">
        <v>61</v>
      </c>
      <c r="H87" s="5">
        <v>73</v>
      </c>
      <c r="I87" s="39">
        <v>250.45439999999999</v>
      </c>
      <c r="J87" s="39"/>
      <c r="K87" s="39"/>
      <c r="L87">
        <v>2.2248999999999999</v>
      </c>
      <c r="M87" s="39">
        <v>4</v>
      </c>
      <c r="N87" s="39">
        <v>100.66889999999999</v>
      </c>
      <c r="O87" s="12">
        <v>14</v>
      </c>
      <c r="P87" s="58">
        <v>58</v>
      </c>
      <c r="Q87" s="58">
        <v>63</v>
      </c>
      <c r="R87" s="58">
        <v>69</v>
      </c>
      <c r="S87" s="5">
        <v>72</v>
      </c>
      <c r="T87" s="39">
        <f t="shared" si="1"/>
        <v>2224.9</v>
      </c>
      <c r="U87" s="39"/>
      <c r="V87" s="39"/>
      <c r="W87">
        <v>2.1194000000000002</v>
      </c>
      <c r="X87" s="39">
        <v>4</v>
      </c>
      <c r="Y87" s="39">
        <v>100.66889999999999</v>
      </c>
      <c r="Z87" s="12">
        <v>14</v>
      </c>
      <c r="AA87" s="58">
        <v>56</v>
      </c>
      <c r="AB87" s="58">
        <v>63</v>
      </c>
      <c r="AC87" s="58">
        <v>69</v>
      </c>
      <c r="AD87" s="5">
        <v>72</v>
      </c>
      <c r="AE87" s="39">
        <f t="shared" si="2"/>
        <v>2119.4</v>
      </c>
      <c r="AF87" s="39"/>
      <c r="AG87" s="39"/>
    </row>
    <row r="88" spans="2:33" x14ac:dyDescent="0.15">
      <c r="B88" s="39">
        <v>5</v>
      </c>
      <c r="C88" s="39">
        <v>103.2424</v>
      </c>
      <c r="D88" s="12">
        <v>12</v>
      </c>
      <c r="E88" s="58">
        <v>55</v>
      </c>
      <c r="F88" s="58">
        <v>64</v>
      </c>
      <c r="G88" s="58">
        <v>61</v>
      </c>
      <c r="H88" s="5">
        <v>47</v>
      </c>
      <c r="I88" s="39">
        <v>244.8058</v>
      </c>
      <c r="J88" s="39"/>
      <c r="K88" s="39"/>
      <c r="L88">
        <v>2.1021000000000001</v>
      </c>
      <c r="M88" s="39">
        <v>5</v>
      </c>
      <c r="N88" s="39">
        <v>100.66889999999999</v>
      </c>
      <c r="O88" s="12">
        <v>14</v>
      </c>
      <c r="P88" s="58">
        <v>56</v>
      </c>
      <c r="Q88" s="58">
        <v>62</v>
      </c>
      <c r="R88" s="58">
        <v>69</v>
      </c>
      <c r="S88" s="5">
        <v>72</v>
      </c>
      <c r="T88" s="39">
        <f t="shared" si="1"/>
        <v>2102.1</v>
      </c>
      <c r="U88" s="39"/>
      <c r="V88" s="39"/>
      <c r="W88">
        <v>2.0983000000000001</v>
      </c>
      <c r="X88" s="39">
        <v>5</v>
      </c>
      <c r="Y88" s="39">
        <v>100.66889999999999</v>
      </c>
      <c r="Z88" s="12">
        <v>14</v>
      </c>
      <c r="AA88" s="58">
        <v>57</v>
      </c>
      <c r="AB88" s="58">
        <v>62</v>
      </c>
      <c r="AC88" s="58">
        <v>69</v>
      </c>
      <c r="AD88" s="5">
        <v>72</v>
      </c>
      <c r="AE88" s="39">
        <f t="shared" si="2"/>
        <v>2098.3000000000002</v>
      </c>
      <c r="AF88" s="39"/>
      <c r="AG88" s="39"/>
    </row>
    <row r="89" spans="2:33" x14ac:dyDescent="0.15">
      <c r="B89" s="39">
        <v>6</v>
      </c>
      <c r="C89" s="39">
        <v>100.7492</v>
      </c>
      <c r="D89" s="12">
        <v>13</v>
      </c>
      <c r="E89" s="58">
        <v>57</v>
      </c>
      <c r="F89" s="58">
        <v>63</v>
      </c>
      <c r="G89" s="58">
        <v>69</v>
      </c>
      <c r="H89" s="5">
        <v>72</v>
      </c>
      <c r="I89" s="39">
        <v>278.1182</v>
      </c>
      <c r="J89" s="39"/>
      <c r="K89" s="39"/>
      <c r="L89">
        <v>1.9598</v>
      </c>
      <c r="M89" s="39">
        <v>6</v>
      </c>
      <c r="N89" s="39">
        <v>100.66889999999999</v>
      </c>
      <c r="O89" s="12">
        <v>14</v>
      </c>
      <c r="P89" s="58">
        <v>58</v>
      </c>
      <c r="Q89" s="58">
        <v>63</v>
      </c>
      <c r="R89" s="58">
        <v>69</v>
      </c>
      <c r="S89" s="5">
        <v>72</v>
      </c>
      <c r="T89" s="39">
        <f t="shared" si="1"/>
        <v>1959.8</v>
      </c>
      <c r="U89" s="39"/>
      <c r="V89" s="39"/>
      <c r="W89">
        <v>2.2475000000000001</v>
      </c>
      <c r="X89" s="39">
        <v>6</v>
      </c>
      <c r="Y89" s="39">
        <v>100.66889999999999</v>
      </c>
      <c r="Z89" s="12">
        <v>14</v>
      </c>
      <c r="AA89" s="58">
        <v>55</v>
      </c>
      <c r="AB89" s="58">
        <v>63</v>
      </c>
      <c r="AC89" s="58">
        <v>69</v>
      </c>
      <c r="AD89" s="5">
        <v>72</v>
      </c>
      <c r="AE89" s="39">
        <f t="shared" si="2"/>
        <v>2247.5</v>
      </c>
      <c r="AF89" s="39"/>
      <c r="AG89" s="39"/>
    </row>
    <row r="90" spans="2:33" x14ac:dyDescent="0.15">
      <c r="B90" s="39">
        <v>7</v>
      </c>
      <c r="C90" s="39">
        <v>100.7492</v>
      </c>
      <c r="D90" s="12">
        <v>13</v>
      </c>
      <c r="E90" s="58">
        <v>57</v>
      </c>
      <c r="F90" s="58">
        <v>69</v>
      </c>
      <c r="G90" s="58">
        <v>62</v>
      </c>
      <c r="H90" s="5">
        <v>73</v>
      </c>
      <c r="I90" s="39">
        <v>252.13419999999999</v>
      </c>
      <c r="J90" s="39"/>
      <c r="K90" s="39"/>
      <c r="L90">
        <v>1.9279999999999999</v>
      </c>
      <c r="M90" s="39">
        <v>7</v>
      </c>
      <c r="N90" s="39">
        <v>100.66889999999999</v>
      </c>
      <c r="O90" s="12">
        <v>14</v>
      </c>
      <c r="P90" s="58">
        <v>58</v>
      </c>
      <c r="Q90" s="58">
        <v>63</v>
      </c>
      <c r="R90" s="58">
        <v>69</v>
      </c>
      <c r="S90" s="5">
        <v>72</v>
      </c>
      <c r="T90" s="39">
        <f t="shared" si="1"/>
        <v>1928</v>
      </c>
      <c r="U90" s="39"/>
      <c r="V90" s="39"/>
      <c r="W90">
        <v>2.0788000000000002</v>
      </c>
      <c r="X90" s="39">
        <v>7</v>
      </c>
      <c r="Y90" s="39">
        <v>100.66889999999999</v>
      </c>
      <c r="Z90" s="12">
        <v>14</v>
      </c>
      <c r="AA90" s="58">
        <v>56</v>
      </c>
      <c r="AB90" s="58">
        <v>63</v>
      </c>
      <c r="AC90" s="58">
        <v>69</v>
      </c>
      <c r="AD90" s="5">
        <v>72</v>
      </c>
      <c r="AE90" s="39">
        <f t="shared" si="2"/>
        <v>2078.8000000000002</v>
      </c>
      <c r="AF90" s="39"/>
      <c r="AG90" s="39"/>
    </row>
    <row r="91" spans="2:33" x14ac:dyDescent="0.15">
      <c r="B91" s="39">
        <v>8</v>
      </c>
      <c r="C91" s="39">
        <v>100.7492</v>
      </c>
      <c r="D91" s="12">
        <v>13</v>
      </c>
      <c r="E91" s="58">
        <v>13</v>
      </c>
      <c r="F91" s="58">
        <v>63</v>
      </c>
      <c r="G91" s="58">
        <v>69</v>
      </c>
      <c r="H91" s="5">
        <v>72</v>
      </c>
      <c r="I91" s="39">
        <v>229.5103</v>
      </c>
      <c r="J91" s="39"/>
      <c r="K91" s="5" t="s">
        <v>2</v>
      </c>
      <c r="L91">
        <v>1.8920999999999999</v>
      </c>
      <c r="M91" s="39">
        <v>8</v>
      </c>
      <c r="N91" s="39">
        <v>100.66889999999999</v>
      </c>
      <c r="O91" s="12">
        <v>14</v>
      </c>
      <c r="P91" s="58">
        <v>58</v>
      </c>
      <c r="Q91" s="58">
        <v>63</v>
      </c>
      <c r="R91" s="58">
        <v>69</v>
      </c>
      <c r="S91" s="5">
        <v>72</v>
      </c>
      <c r="T91" s="39">
        <f t="shared" si="1"/>
        <v>1892.1</v>
      </c>
      <c r="U91" s="39"/>
      <c r="V91" s="5" t="s">
        <v>2</v>
      </c>
      <c r="W91">
        <v>2.1322000000000001</v>
      </c>
      <c r="X91" s="39">
        <v>8</v>
      </c>
      <c r="Y91" s="39">
        <v>100.66889999999999</v>
      </c>
      <c r="Z91" s="12">
        <v>14</v>
      </c>
      <c r="AA91" s="58">
        <v>57</v>
      </c>
      <c r="AB91" s="58">
        <v>62</v>
      </c>
      <c r="AC91" s="58">
        <v>69</v>
      </c>
      <c r="AD91" s="5">
        <v>72</v>
      </c>
      <c r="AE91" s="39">
        <f t="shared" si="2"/>
        <v>2132.2000000000003</v>
      </c>
      <c r="AF91" s="39"/>
      <c r="AG91" s="5" t="s">
        <v>2</v>
      </c>
    </row>
    <row r="92" spans="2:33" x14ac:dyDescent="0.15">
      <c r="B92" s="39">
        <v>9</v>
      </c>
      <c r="C92" s="39">
        <v>100.66889999999999</v>
      </c>
      <c r="D92" s="12">
        <v>13</v>
      </c>
      <c r="E92" s="58">
        <v>14</v>
      </c>
      <c r="F92" s="58">
        <v>63</v>
      </c>
      <c r="G92" s="58">
        <v>69</v>
      </c>
      <c r="H92" s="5">
        <v>72</v>
      </c>
      <c r="I92" s="39">
        <v>263.98020000000002</v>
      </c>
      <c r="J92" s="39"/>
      <c r="K92" s="5" t="s">
        <v>22</v>
      </c>
      <c r="L92">
        <v>2.0390999999999999</v>
      </c>
      <c r="M92" s="39">
        <v>9</v>
      </c>
      <c r="N92" s="39">
        <v>100.66889999999999</v>
      </c>
      <c r="O92" s="12">
        <v>14</v>
      </c>
      <c r="P92" s="58">
        <v>58</v>
      </c>
      <c r="Q92" s="58">
        <v>63</v>
      </c>
      <c r="R92" s="58">
        <v>69</v>
      </c>
      <c r="S92" s="5">
        <v>72</v>
      </c>
      <c r="T92" s="39">
        <f t="shared" si="1"/>
        <v>2039.1</v>
      </c>
      <c r="U92" s="39"/>
      <c r="V92" s="5" t="s">
        <v>21</v>
      </c>
      <c r="W92">
        <v>2.3702000000000001</v>
      </c>
      <c r="X92" s="39">
        <v>9</v>
      </c>
      <c r="Y92" s="39">
        <v>100.66889999999999</v>
      </c>
      <c r="Z92" s="12">
        <v>14</v>
      </c>
      <c r="AA92" s="58">
        <v>58</v>
      </c>
      <c r="AB92" s="58">
        <v>63</v>
      </c>
      <c r="AC92" s="58">
        <v>69</v>
      </c>
      <c r="AD92" s="5">
        <v>72</v>
      </c>
      <c r="AE92" s="39">
        <f t="shared" si="2"/>
        <v>2370.2000000000003</v>
      </c>
      <c r="AF92" s="39"/>
      <c r="AG92" s="5" t="s">
        <v>21</v>
      </c>
    </row>
    <row r="93" spans="2:33" x14ac:dyDescent="0.15">
      <c r="B93" s="39">
        <v>10</v>
      </c>
      <c r="C93" s="39">
        <v>100.66889999999999</v>
      </c>
      <c r="D93" s="12">
        <v>14</v>
      </c>
      <c r="E93" s="58">
        <v>55</v>
      </c>
      <c r="F93" s="58">
        <v>63</v>
      </c>
      <c r="G93" s="58">
        <v>69</v>
      </c>
      <c r="H93" s="5">
        <v>72</v>
      </c>
      <c r="I93" s="39">
        <v>230.63319999999999</v>
      </c>
      <c r="J93" s="39" t="s">
        <v>12</v>
      </c>
      <c r="K93" s="5" t="s">
        <v>11</v>
      </c>
      <c r="L93">
        <v>1.9354</v>
      </c>
      <c r="M93" s="39">
        <v>10</v>
      </c>
      <c r="N93" s="39">
        <v>100.66889999999999</v>
      </c>
      <c r="O93" s="12">
        <v>14</v>
      </c>
      <c r="P93" s="58">
        <v>57</v>
      </c>
      <c r="Q93" s="58">
        <v>62</v>
      </c>
      <c r="R93" s="58">
        <v>69</v>
      </c>
      <c r="S93" s="5">
        <v>72</v>
      </c>
      <c r="T93" s="39">
        <f t="shared" si="1"/>
        <v>1935.4</v>
      </c>
      <c r="U93" s="39" t="s">
        <v>12</v>
      </c>
      <c r="V93" s="5" t="s">
        <v>11</v>
      </c>
      <c r="W93">
        <v>2.2038000000000002</v>
      </c>
      <c r="X93" s="39">
        <v>10</v>
      </c>
      <c r="Y93" s="39">
        <v>100.66889999999999</v>
      </c>
      <c r="Z93" s="12">
        <v>14</v>
      </c>
      <c r="AA93" s="58">
        <v>56</v>
      </c>
      <c r="AB93" s="58">
        <v>63</v>
      </c>
      <c r="AC93" s="58">
        <v>69</v>
      </c>
      <c r="AD93" s="5">
        <v>72</v>
      </c>
      <c r="AE93" s="39">
        <f t="shared" si="2"/>
        <v>2203.8000000000002</v>
      </c>
      <c r="AF93" s="39" t="s">
        <v>12</v>
      </c>
      <c r="AG93" s="5" t="s">
        <v>11</v>
      </c>
    </row>
    <row r="94" spans="2:33" x14ac:dyDescent="0.15">
      <c r="B94" s="39">
        <v>11</v>
      </c>
      <c r="C94" s="39">
        <v>100.66889999999999</v>
      </c>
      <c r="D94" s="12">
        <v>14</v>
      </c>
      <c r="E94" s="58">
        <v>12</v>
      </c>
      <c r="F94" s="58">
        <v>63</v>
      </c>
      <c r="G94" s="58">
        <v>69</v>
      </c>
      <c r="H94" s="5">
        <v>72</v>
      </c>
      <c r="I94" s="39">
        <v>242.20760000000001</v>
      </c>
      <c r="J94" s="68">
        <f>J99/SUM(I84:I103)</f>
        <v>6.1333905728601105E-5</v>
      </c>
      <c r="K94" s="48">
        <v>1</v>
      </c>
      <c r="L94">
        <v>1.94</v>
      </c>
      <c r="M94" s="39">
        <v>11</v>
      </c>
      <c r="N94" s="39">
        <v>100.66889999999999</v>
      </c>
      <c r="O94" s="12">
        <v>69</v>
      </c>
      <c r="P94" s="58">
        <v>57</v>
      </c>
      <c r="Q94" s="58">
        <v>63</v>
      </c>
      <c r="R94" s="58">
        <v>73</v>
      </c>
      <c r="S94" s="5">
        <v>72</v>
      </c>
      <c r="T94" s="39">
        <f t="shared" si="1"/>
        <v>1940</v>
      </c>
      <c r="U94" s="68">
        <f>U99/SUM(T84:T103)/1000</f>
        <v>1.1905555608469136E-9</v>
      </c>
      <c r="V94" s="48">
        <v>0.6</v>
      </c>
      <c r="W94">
        <v>1.9356</v>
      </c>
      <c r="X94" s="39">
        <v>11</v>
      </c>
      <c r="Y94" s="39">
        <v>100.66889999999999</v>
      </c>
      <c r="Z94" s="12">
        <v>14</v>
      </c>
      <c r="AA94" s="58">
        <v>58</v>
      </c>
      <c r="AB94" s="58">
        <v>63</v>
      </c>
      <c r="AC94" s="58">
        <v>69</v>
      </c>
      <c r="AD94" s="5">
        <v>72</v>
      </c>
      <c r="AE94" s="39">
        <f t="shared" si="2"/>
        <v>1935.6</v>
      </c>
      <c r="AF94" s="68">
        <f>AF99/SUM(AE84:AE103)</f>
        <v>6.9462614063400861E-6</v>
      </c>
      <c r="AG94" s="48">
        <v>0.6</v>
      </c>
    </row>
    <row r="95" spans="2:33" x14ac:dyDescent="0.15">
      <c r="B95" s="39">
        <v>12</v>
      </c>
      <c r="C95" s="39">
        <v>100.66889999999999</v>
      </c>
      <c r="D95" s="12">
        <v>14</v>
      </c>
      <c r="E95" s="58">
        <v>55</v>
      </c>
      <c r="F95" s="58">
        <v>63</v>
      </c>
      <c r="G95" s="58">
        <v>69</v>
      </c>
      <c r="H95" s="5">
        <v>72</v>
      </c>
      <c r="I95" s="39">
        <v>228.0633</v>
      </c>
      <c r="J95" s="39"/>
      <c r="K95" s="39" t="s">
        <v>14</v>
      </c>
      <c r="L95">
        <v>2.1775000000000002</v>
      </c>
      <c r="M95" s="39">
        <v>12</v>
      </c>
      <c r="N95" s="39">
        <v>100.66889999999999</v>
      </c>
      <c r="O95" s="12">
        <v>14</v>
      </c>
      <c r="P95" s="58">
        <v>58</v>
      </c>
      <c r="Q95" s="58">
        <v>63</v>
      </c>
      <c r="R95" s="58">
        <v>69</v>
      </c>
      <c r="S95" s="5">
        <v>72</v>
      </c>
      <c r="T95" s="39">
        <f t="shared" si="1"/>
        <v>2177.5</v>
      </c>
      <c r="U95" s="39"/>
      <c r="V95" s="39" t="s">
        <v>14</v>
      </c>
      <c r="W95">
        <v>1.9075</v>
      </c>
      <c r="X95" s="39">
        <v>12</v>
      </c>
      <c r="Y95" s="39">
        <v>100.66889999999999</v>
      </c>
      <c r="Z95" s="12">
        <v>14</v>
      </c>
      <c r="AA95" s="58">
        <v>12</v>
      </c>
      <c r="AB95" s="58">
        <v>62</v>
      </c>
      <c r="AC95" s="58">
        <v>69</v>
      </c>
      <c r="AD95" s="5">
        <v>72</v>
      </c>
      <c r="AE95" s="39">
        <f t="shared" si="2"/>
        <v>1907.5</v>
      </c>
      <c r="AF95" s="39"/>
      <c r="AG95" s="39" t="s">
        <v>14</v>
      </c>
    </row>
    <row r="96" spans="2:33" x14ac:dyDescent="0.15">
      <c r="B96" s="39">
        <v>13</v>
      </c>
      <c r="C96" s="39">
        <v>100.004</v>
      </c>
      <c r="D96" s="12">
        <v>14</v>
      </c>
      <c r="E96" s="58">
        <v>12</v>
      </c>
      <c r="F96" s="58">
        <v>62</v>
      </c>
      <c r="G96" s="58">
        <v>61</v>
      </c>
      <c r="H96" s="5">
        <v>72</v>
      </c>
      <c r="I96" s="39">
        <v>261.18599999999998</v>
      </c>
      <c r="J96" s="39"/>
      <c r="K96" s="39">
        <v>0.2</v>
      </c>
      <c r="L96">
        <v>2.3105000000000002</v>
      </c>
      <c r="M96" s="39">
        <v>13</v>
      </c>
      <c r="N96" s="39">
        <v>100.66889999999999</v>
      </c>
      <c r="O96" s="12">
        <v>69</v>
      </c>
      <c r="P96" s="58">
        <v>56</v>
      </c>
      <c r="Q96" s="58">
        <v>62</v>
      </c>
      <c r="R96" s="58">
        <v>69</v>
      </c>
      <c r="S96" s="5">
        <v>72</v>
      </c>
      <c r="T96" s="39">
        <f t="shared" si="1"/>
        <v>2310.5</v>
      </c>
      <c r="U96" s="39"/>
      <c r="V96" s="39">
        <v>1</v>
      </c>
      <c r="W96">
        <v>2.1962999999999999</v>
      </c>
      <c r="X96" s="39">
        <v>13</v>
      </c>
      <c r="Y96" s="39">
        <v>100.66889999999999</v>
      </c>
      <c r="Z96" s="12">
        <v>14</v>
      </c>
      <c r="AA96" s="58">
        <v>11</v>
      </c>
      <c r="AB96" s="58">
        <v>63</v>
      </c>
      <c r="AC96" s="58">
        <v>69</v>
      </c>
      <c r="AD96" s="5">
        <v>72</v>
      </c>
      <c r="AE96" s="39">
        <f t="shared" si="2"/>
        <v>2196.2999999999997</v>
      </c>
      <c r="AF96" s="39"/>
      <c r="AG96" s="39">
        <v>0.8</v>
      </c>
    </row>
    <row r="97" spans="2:33" x14ac:dyDescent="0.15">
      <c r="B97" s="39">
        <v>14</v>
      </c>
      <c r="C97" s="39">
        <v>100.004</v>
      </c>
      <c r="D97" s="12">
        <v>12</v>
      </c>
      <c r="E97" s="58">
        <v>14</v>
      </c>
      <c r="F97" s="58">
        <v>63</v>
      </c>
      <c r="G97" s="58">
        <v>61</v>
      </c>
      <c r="H97" s="5">
        <v>72</v>
      </c>
      <c r="I97" s="39">
        <v>249.80950000000001</v>
      </c>
      <c r="J97" s="39"/>
      <c r="K97" s="39"/>
      <c r="L97">
        <v>2.0106000000000002</v>
      </c>
      <c r="M97" s="39">
        <v>14</v>
      </c>
      <c r="N97" s="39">
        <v>100.66889999999999</v>
      </c>
      <c r="O97" s="12">
        <v>14</v>
      </c>
      <c r="P97" s="58">
        <v>14</v>
      </c>
      <c r="Q97" s="58">
        <v>62</v>
      </c>
      <c r="R97" s="58">
        <v>69</v>
      </c>
      <c r="S97" s="5">
        <v>72</v>
      </c>
      <c r="T97" s="39">
        <f t="shared" si="1"/>
        <v>2010.6000000000001</v>
      </c>
      <c r="U97" s="39"/>
      <c r="V97" s="39"/>
      <c r="W97">
        <v>2.2978999999999998</v>
      </c>
      <c r="X97" s="39">
        <v>14</v>
      </c>
      <c r="Y97" s="39">
        <v>100.66889999999999</v>
      </c>
      <c r="Z97" s="12">
        <v>14</v>
      </c>
      <c r="AA97" s="58">
        <v>56</v>
      </c>
      <c r="AB97" s="58">
        <v>63</v>
      </c>
      <c r="AC97" s="58">
        <v>69</v>
      </c>
      <c r="AD97" s="5">
        <v>72</v>
      </c>
      <c r="AE97" s="39">
        <f t="shared" si="2"/>
        <v>2297.8999999999996</v>
      </c>
      <c r="AF97" s="39"/>
      <c r="AG97" s="39"/>
    </row>
    <row r="98" spans="2:33" x14ac:dyDescent="0.15">
      <c r="B98" s="39">
        <v>15</v>
      </c>
      <c r="C98" s="65">
        <v>99.898399999999995</v>
      </c>
      <c r="D98" s="12">
        <v>12</v>
      </c>
      <c r="E98" s="58">
        <v>12</v>
      </c>
      <c r="F98" s="58">
        <v>55</v>
      </c>
      <c r="G98" s="58">
        <v>61</v>
      </c>
      <c r="H98" s="5">
        <v>72</v>
      </c>
      <c r="I98" s="39">
        <v>240.76740000000001</v>
      </c>
      <c r="J98" s="39" t="s">
        <v>0</v>
      </c>
      <c r="K98" s="39"/>
      <c r="L98">
        <v>2.0880999999999998</v>
      </c>
      <c r="M98" s="39">
        <v>15</v>
      </c>
      <c r="N98" s="39">
        <v>100.66889999999999</v>
      </c>
      <c r="O98" s="12">
        <v>14</v>
      </c>
      <c r="P98" s="58">
        <v>58</v>
      </c>
      <c r="Q98" s="58">
        <v>63</v>
      </c>
      <c r="R98" s="58">
        <v>69</v>
      </c>
      <c r="S98" s="5">
        <v>72</v>
      </c>
      <c r="T98" s="39">
        <f t="shared" si="1"/>
        <v>2088.1</v>
      </c>
      <c r="U98" s="39" t="s">
        <v>0</v>
      </c>
      <c r="V98" s="39"/>
      <c r="W98">
        <v>2.1086999999999998</v>
      </c>
      <c r="X98" s="39">
        <v>15</v>
      </c>
      <c r="Y98" s="65">
        <v>99.698899999999995</v>
      </c>
      <c r="Z98" s="12">
        <v>13</v>
      </c>
      <c r="AA98" s="58">
        <v>58</v>
      </c>
      <c r="AB98" s="58">
        <v>61</v>
      </c>
      <c r="AC98" s="58">
        <v>69</v>
      </c>
      <c r="AD98" s="5">
        <v>72</v>
      </c>
      <c r="AE98" s="39">
        <f t="shared" si="2"/>
        <v>2108.6999999999998</v>
      </c>
      <c r="AF98" s="39" t="s">
        <v>0</v>
      </c>
      <c r="AG98" s="39"/>
    </row>
    <row r="99" spans="2:33" x14ac:dyDescent="0.15">
      <c r="B99" s="39">
        <v>16</v>
      </c>
      <c r="C99" s="65">
        <v>99.8005</v>
      </c>
      <c r="D99" s="12">
        <v>12</v>
      </c>
      <c r="E99" s="58">
        <v>56</v>
      </c>
      <c r="F99" s="58">
        <v>64</v>
      </c>
      <c r="G99" s="58">
        <v>61</v>
      </c>
      <c r="H99" s="5">
        <v>72</v>
      </c>
      <c r="I99" s="39">
        <v>240.24610000000001</v>
      </c>
      <c r="J99" s="41">
        <f>6/20</f>
        <v>0.3</v>
      </c>
      <c r="K99" s="39"/>
      <c r="L99">
        <v>2.1680999999999999</v>
      </c>
      <c r="M99" s="39">
        <v>16</v>
      </c>
      <c r="N99" s="39">
        <v>100.66889999999999</v>
      </c>
      <c r="O99" s="12">
        <v>14</v>
      </c>
      <c r="P99" s="58">
        <v>58</v>
      </c>
      <c r="Q99" s="58">
        <v>63</v>
      </c>
      <c r="R99" s="58">
        <v>69</v>
      </c>
      <c r="S99" s="5">
        <v>72</v>
      </c>
      <c r="T99" s="39">
        <f t="shared" si="1"/>
        <v>2168.1</v>
      </c>
      <c r="U99" s="41">
        <f>1/20</f>
        <v>0.05</v>
      </c>
      <c r="V99" s="39"/>
      <c r="W99">
        <v>2.2368999999999999</v>
      </c>
      <c r="X99" s="39">
        <v>16</v>
      </c>
      <c r="Y99" s="65">
        <v>99.698899999999995</v>
      </c>
      <c r="Z99" s="12">
        <v>13</v>
      </c>
      <c r="AA99" s="58">
        <v>58</v>
      </c>
      <c r="AB99" s="58">
        <v>61</v>
      </c>
      <c r="AC99" s="58">
        <v>69</v>
      </c>
      <c r="AD99" s="5">
        <v>72</v>
      </c>
      <c r="AE99" s="39">
        <f t="shared" si="2"/>
        <v>2236.9</v>
      </c>
      <c r="AF99" s="41">
        <f>6/20</f>
        <v>0.3</v>
      </c>
      <c r="AG99" s="39"/>
    </row>
    <row r="100" spans="2:33" x14ac:dyDescent="0.15">
      <c r="B100" s="39">
        <v>17</v>
      </c>
      <c r="C100" s="65">
        <v>99.8005</v>
      </c>
      <c r="D100" s="12">
        <v>12</v>
      </c>
      <c r="E100" s="58">
        <v>43</v>
      </c>
      <c r="F100" s="58">
        <v>55</v>
      </c>
      <c r="G100" s="58">
        <v>61</v>
      </c>
      <c r="H100" s="5">
        <v>72</v>
      </c>
      <c r="I100" s="39">
        <v>229.01009999999999</v>
      </c>
      <c r="J100" s="39" t="s">
        <v>1</v>
      </c>
      <c r="K100" s="39"/>
      <c r="L100">
        <v>2.1162999999999998</v>
      </c>
      <c r="M100" s="39">
        <v>17</v>
      </c>
      <c r="N100" s="39">
        <v>100.66889999999999</v>
      </c>
      <c r="O100" s="12">
        <v>14</v>
      </c>
      <c r="P100" s="58">
        <v>57</v>
      </c>
      <c r="Q100" s="58">
        <v>62</v>
      </c>
      <c r="R100" s="58">
        <v>69</v>
      </c>
      <c r="S100" s="5">
        <v>72</v>
      </c>
      <c r="T100" s="39">
        <f t="shared" si="1"/>
        <v>2116.2999999999997</v>
      </c>
      <c r="U100" s="39" t="s">
        <v>1</v>
      </c>
      <c r="V100" s="39"/>
      <c r="W100">
        <v>1.9971000000000001</v>
      </c>
      <c r="X100" s="39">
        <v>17</v>
      </c>
      <c r="Y100" s="65">
        <v>99.698899999999995</v>
      </c>
      <c r="Z100" s="12">
        <v>13</v>
      </c>
      <c r="AA100" s="58">
        <v>58</v>
      </c>
      <c r="AB100" s="58">
        <v>61</v>
      </c>
      <c r="AC100" s="58">
        <v>69</v>
      </c>
      <c r="AD100" s="5">
        <v>72</v>
      </c>
      <c r="AE100" s="39">
        <f t="shared" si="2"/>
        <v>1997.1000000000001</v>
      </c>
      <c r="AF100" s="39" t="s">
        <v>1</v>
      </c>
      <c r="AG100" s="39"/>
    </row>
    <row r="101" spans="2:33" x14ac:dyDescent="0.15">
      <c r="B101" s="39">
        <v>18</v>
      </c>
      <c r="C101" s="65">
        <v>99.698899999999995</v>
      </c>
      <c r="D101" s="12">
        <v>69</v>
      </c>
      <c r="E101" s="58">
        <v>13</v>
      </c>
      <c r="F101" s="58">
        <v>56</v>
      </c>
      <c r="G101" s="58">
        <v>61</v>
      </c>
      <c r="H101" s="5">
        <v>72</v>
      </c>
      <c r="I101" s="39">
        <v>218.5421</v>
      </c>
      <c r="J101" s="41">
        <f>1/20</f>
        <v>0.05</v>
      </c>
      <c r="K101" s="39"/>
      <c r="L101">
        <v>2.1082999999999998</v>
      </c>
      <c r="M101" s="39">
        <v>18</v>
      </c>
      <c r="N101" s="39">
        <v>100.66889999999999</v>
      </c>
      <c r="O101" s="12">
        <v>14</v>
      </c>
      <c r="P101" s="58">
        <v>58</v>
      </c>
      <c r="Q101" s="58">
        <v>63</v>
      </c>
      <c r="R101" s="58">
        <v>69</v>
      </c>
      <c r="S101" s="5">
        <v>72</v>
      </c>
      <c r="T101" s="39">
        <f t="shared" si="1"/>
        <v>2108.2999999999997</v>
      </c>
      <c r="U101" s="41">
        <f>1/20</f>
        <v>0.05</v>
      </c>
      <c r="V101" s="39"/>
      <c r="W101">
        <v>2.3391000000000002</v>
      </c>
      <c r="X101" s="39">
        <v>18</v>
      </c>
      <c r="Y101" s="63">
        <v>99.604500000000002</v>
      </c>
      <c r="Z101" s="12">
        <v>14</v>
      </c>
      <c r="AA101" s="58">
        <v>12</v>
      </c>
      <c r="AB101" s="58">
        <v>61</v>
      </c>
      <c r="AC101" s="58">
        <v>69</v>
      </c>
      <c r="AD101" s="5">
        <v>72</v>
      </c>
      <c r="AE101" s="39">
        <f t="shared" si="2"/>
        <v>2339.1000000000004</v>
      </c>
      <c r="AF101" s="41">
        <f>3/20</f>
        <v>0.15</v>
      </c>
      <c r="AG101" s="39"/>
    </row>
    <row r="102" spans="2:33" x14ac:dyDescent="0.15">
      <c r="B102" s="39">
        <v>19</v>
      </c>
      <c r="C102" s="65">
        <v>99.698899999999995</v>
      </c>
      <c r="D102" s="12">
        <v>69</v>
      </c>
      <c r="E102" s="58">
        <v>55</v>
      </c>
      <c r="F102" s="58">
        <v>63</v>
      </c>
      <c r="G102" s="58">
        <v>61</v>
      </c>
      <c r="H102" s="5">
        <v>72</v>
      </c>
      <c r="I102" s="39">
        <v>246.5917</v>
      </c>
      <c r="J102" s="39"/>
      <c r="K102" s="39"/>
      <c r="L102">
        <v>2.4340000000000002</v>
      </c>
      <c r="M102" s="39">
        <v>19</v>
      </c>
      <c r="N102" s="39">
        <v>100.66889999999999</v>
      </c>
      <c r="O102" s="12">
        <v>14</v>
      </c>
      <c r="P102" s="58">
        <v>58</v>
      </c>
      <c r="Q102" s="58">
        <v>63</v>
      </c>
      <c r="R102" s="58">
        <v>69</v>
      </c>
      <c r="S102" s="5">
        <v>72</v>
      </c>
      <c r="T102" s="39">
        <f t="shared" si="1"/>
        <v>2434</v>
      </c>
      <c r="U102" s="39"/>
      <c r="V102" s="39"/>
      <c r="W102">
        <v>2.0539999999999998</v>
      </c>
      <c r="X102" s="39">
        <v>19</v>
      </c>
      <c r="Y102" s="63">
        <v>99.604500000000002</v>
      </c>
      <c r="Z102" s="12">
        <v>14</v>
      </c>
      <c r="AA102" s="58">
        <v>58</v>
      </c>
      <c r="AB102" s="58">
        <v>61</v>
      </c>
      <c r="AC102" s="58">
        <v>69</v>
      </c>
      <c r="AD102" s="5">
        <v>72</v>
      </c>
      <c r="AE102" s="39">
        <f t="shared" si="2"/>
        <v>2054</v>
      </c>
      <c r="AF102" s="39"/>
      <c r="AG102" s="39"/>
    </row>
    <row r="103" spans="2:33" ht="14.25" thickBot="1" x14ac:dyDescent="0.2">
      <c r="B103" s="40">
        <v>20</v>
      </c>
      <c r="C103" s="64">
        <v>99.604500000000002</v>
      </c>
      <c r="D103" s="62">
        <v>14</v>
      </c>
      <c r="E103" s="60">
        <v>57</v>
      </c>
      <c r="F103" s="60">
        <v>61</v>
      </c>
      <c r="G103" s="60">
        <v>69</v>
      </c>
      <c r="H103" s="34">
        <v>72</v>
      </c>
      <c r="I103" s="40">
        <v>273.85660000000001</v>
      </c>
      <c r="J103" s="40"/>
      <c r="K103" s="40"/>
      <c r="L103">
        <v>2.1204999999999998</v>
      </c>
      <c r="M103" s="40">
        <v>20</v>
      </c>
      <c r="N103" s="64">
        <v>99.604500000000002</v>
      </c>
      <c r="O103" s="62">
        <v>14</v>
      </c>
      <c r="P103" s="60">
        <v>57</v>
      </c>
      <c r="Q103" s="60">
        <v>61</v>
      </c>
      <c r="R103" s="60">
        <v>69</v>
      </c>
      <c r="S103" s="34">
        <v>72</v>
      </c>
      <c r="T103" s="40">
        <f t="shared" si="1"/>
        <v>2120.5</v>
      </c>
      <c r="U103" s="40"/>
      <c r="V103" s="40"/>
      <c r="W103">
        <v>2.0516000000000001</v>
      </c>
      <c r="X103" s="40">
        <v>20</v>
      </c>
      <c r="Y103" s="64">
        <v>99.604500000000002</v>
      </c>
      <c r="Z103" s="62">
        <v>14</v>
      </c>
      <c r="AA103" s="60">
        <v>58</v>
      </c>
      <c r="AB103" s="60">
        <v>61</v>
      </c>
      <c r="AC103" s="60">
        <v>69</v>
      </c>
      <c r="AD103" s="34">
        <v>72</v>
      </c>
      <c r="AE103" s="40">
        <f t="shared" si="2"/>
        <v>2051.6</v>
      </c>
      <c r="AF103" s="40"/>
      <c r="AG103" s="40"/>
    </row>
    <row r="104" spans="2:33" ht="14.25" thickBot="1" x14ac:dyDescent="0.2">
      <c r="I104">
        <f>AVERAGE(I105:I124)</f>
        <v>270.15872500000006</v>
      </c>
    </row>
    <row r="105" spans="2:33" x14ac:dyDescent="0.15">
      <c r="B105" s="38">
        <v>1</v>
      </c>
      <c r="C105" s="38">
        <v>106.0996</v>
      </c>
      <c r="D105" s="61">
        <v>10</v>
      </c>
      <c r="E105" s="59">
        <v>12</v>
      </c>
      <c r="F105" s="59">
        <v>20</v>
      </c>
      <c r="G105" s="59">
        <v>56</v>
      </c>
      <c r="H105" s="33">
        <v>62</v>
      </c>
      <c r="I105" s="38">
        <v>265.52229999999997</v>
      </c>
      <c r="J105" s="38"/>
      <c r="K105" s="38"/>
      <c r="M105" s="38">
        <v>1</v>
      </c>
      <c r="N105" s="38">
        <v>116.5501</v>
      </c>
      <c r="O105" s="61">
        <v>13</v>
      </c>
      <c r="P105" s="59">
        <v>55</v>
      </c>
      <c r="Q105" s="59">
        <v>64</v>
      </c>
      <c r="R105" s="59">
        <v>69</v>
      </c>
      <c r="S105" s="33">
        <v>72</v>
      </c>
      <c r="T105" s="38">
        <v>1.127</v>
      </c>
      <c r="U105" s="38"/>
      <c r="V105" s="38"/>
      <c r="W105">
        <v>5.0305999999999997</v>
      </c>
      <c r="X105" s="38">
        <v>1</v>
      </c>
      <c r="Y105" s="38">
        <v>100.8372</v>
      </c>
      <c r="Z105" s="61">
        <v>12</v>
      </c>
      <c r="AA105" s="59">
        <v>55</v>
      </c>
      <c r="AB105" s="59">
        <v>63</v>
      </c>
      <c r="AC105" s="59">
        <v>69</v>
      </c>
      <c r="AD105" s="33">
        <v>72</v>
      </c>
      <c r="AE105" s="38">
        <f t="shared" ref="AE105:AE124" si="3">W105*1000</f>
        <v>5030.5999999999995</v>
      </c>
      <c r="AF105" s="38"/>
      <c r="AG105" s="38"/>
    </row>
    <row r="106" spans="2:33" x14ac:dyDescent="0.15">
      <c r="B106" s="39">
        <v>2</v>
      </c>
      <c r="C106" s="39">
        <v>105.2931</v>
      </c>
      <c r="D106" s="12">
        <v>10</v>
      </c>
      <c r="E106" s="58">
        <v>14</v>
      </c>
      <c r="F106" s="58">
        <v>55</v>
      </c>
      <c r="G106" s="58">
        <v>61</v>
      </c>
      <c r="H106" s="5">
        <v>69</v>
      </c>
      <c r="I106" s="39">
        <v>286.86270000000002</v>
      </c>
      <c r="J106" s="39"/>
      <c r="K106" s="39"/>
      <c r="M106" s="39">
        <v>2</v>
      </c>
      <c r="N106" s="39">
        <v>116.5468</v>
      </c>
      <c r="O106" s="12">
        <v>12</v>
      </c>
      <c r="P106" s="58">
        <v>55</v>
      </c>
      <c r="Q106" s="58">
        <v>64</v>
      </c>
      <c r="R106" s="58">
        <v>69</v>
      </c>
      <c r="S106" s="5">
        <v>72</v>
      </c>
      <c r="T106" s="39">
        <v>1.0931999999999999</v>
      </c>
      <c r="U106" s="39"/>
      <c r="V106" s="39"/>
      <c r="W106">
        <v>4.9505999999999997</v>
      </c>
      <c r="X106" s="39">
        <v>2</v>
      </c>
      <c r="Y106" s="39">
        <v>100.8372</v>
      </c>
      <c r="Z106" s="12">
        <v>12</v>
      </c>
      <c r="AA106" s="58">
        <v>57</v>
      </c>
      <c r="AB106" s="58">
        <v>63</v>
      </c>
      <c r="AC106" s="58">
        <v>69</v>
      </c>
      <c r="AD106" s="5">
        <v>72</v>
      </c>
      <c r="AE106" s="39">
        <f t="shared" si="3"/>
        <v>4950.5999999999995</v>
      </c>
      <c r="AF106" s="39"/>
      <c r="AG106" s="39"/>
    </row>
    <row r="107" spans="2:33" x14ac:dyDescent="0.15">
      <c r="B107" s="39">
        <v>3</v>
      </c>
      <c r="C107" s="39">
        <v>103.7833</v>
      </c>
      <c r="D107" s="12">
        <v>12</v>
      </c>
      <c r="E107" s="58">
        <v>56</v>
      </c>
      <c r="F107" s="58">
        <v>64</v>
      </c>
      <c r="G107" s="58">
        <v>62</v>
      </c>
      <c r="H107" s="5">
        <v>72</v>
      </c>
      <c r="I107" s="39">
        <v>264.97579999999999</v>
      </c>
      <c r="J107" s="39"/>
      <c r="K107" s="39"/>
      <c r="M107" s="39">
        <v>3</v>
      </c>
      <c r="N107" s="39">
        <v>100.8372</v>
      </c>
      <c r="O107" s="12">
        <v>12</v>
      </c>
      <c r="P107" s="58">
        <v>57</v>
      </c>
      <c r="Q107" s="58">
        <v>63</v>
      </c>
      <c r="R107" s="58">
        <v>69</v>
      </c>
      <c r="S107" s="5">
        <v>72</v>
      </c>
      <c r="T107" s="39">
        <v>1.111</v>
      </c>
      <c r="U107" s="39"/>
      <c r="V107" s="39"/>
      <c r="W107">
        <v>5.1409000000000002</v>
      </c>
      <c r="X107" s="39">
        <v>3</v>
      </c>
      <c r="Y107" s="39">
        <v>100.8372</v>
      </c>
      <c r="Z107" s="12">
        <v>12</v>
      </c>
      <c r="AA107" s="58">
        <v>55</v>
      </c>
      <c r="AB107" s="58">
        <v>63</v>
      </c>
      <c r="AC107" s="58">
        <v>69</v>
      </c>
      <c r="AD107" s="5">
        <v>72</v>
      </c>
      <c r="AE107" s="39">
        <f t="shared" si="3"/>
        <v>5140.9000000000005</v>
      </c>
      <c r="AF107" s="39"/>
      <c r="AG107" s="39"/>
    </row>
    <row r="108" spans="2:33" x14ac:dyDescent="0.15">
      <c r="B108" s="39">
        <v>4</v>
      </c>
      <c r="C108" s="39">
        <v>100.9288</v>
      </c>
      <c r="D108" s="12">
        <v>13</v>
      </c>
      <c r="E108" s="58">
        <v>12</v>
      </c>
      <c r="F108" s="58">
        <v>64</v>
      </c>
      <c r="G108" s="58">
        <v>62</v>
      </c>
      <c r="H108" s="5">
        <v>72</v>
      </c>
      <c r="I108" s="39">
        <v>266.9074</v>
      </c>
      <c r="J108" s="39"/>
      <c r="K108" s="39"/>
      <c r="M108" s="39">
        <v>4</v>
      </c>
      <c r="N108" s="39">
        <v>100.8372</v>
      </c>
      <c r="O108" s="12">
        <v>12</v>
      </c>
      <c r="P108" s="58">
        <v>44</v>
      </c>
      <c r="Q108" s="58">
        <v>63</v>
      </c>
      <c r="R108" s="58">
        <v>69</v>
      </c>
      <c r="S108" s="5">
        <v>72</v>
      </c>
      <c r="T108" s="39">
        <v>1.1115999999999999</v>
      </c>
      <c r="U108" s="39"/>
      <c r="V108" s="39"/>
      <c r="W108">
        <v>5.2687999999999997</v>
      </c>
      <c r="X108" s="39">
        <v>4</v>
      </c>
      <c r="Y108" s="39">
        <v>100.7492</v>
      </c>
      <c r="Z108" s="12">
        <v>13</v>
      </c>
      <c r="AA108" s="58">
        <v>56</v>
      </c>
      <c r="AB108" s="58">
        <v>63</v>
      </c>
      <c r="AC108" s="58">
        <v>69</v>
      </c>
      <c r="AD108" s="5">
        <v>72</v>
      </c>
      <c r="AE108" s="39">
        <f t="shared" si="3"/>
        <v>5268.7999999999993</v>
      </c>
      <c r="AF108" s="39"/>
      <c r="AG108" s="39"/>
    </row>
    <row r="109" spans="2:33" x14ac:dyDescent="0.15">
      <c r="B109" s="39">
        <v>5</v>
      </c>
      <c r="C109" s="39">
        <v>100.66889999999999</v>
      </c>
      <c r="D109" s="12">
        <v>69</v>
      </c>
      <c r="E109" s="58">
        <v>14</v>
      </c>
      <c r="F109" s="58">
        <v>63</v>
      </c>
      <c r="G109" s="58">
        <v>69</v>
      </c>
      <c r="H109" s="5">
        <v>72</v>
      </c>
      <c r="I109" s="39">
        <v>270.08159999999998</v>
      </c>
      <c r="J109" s="39"/>
      <c r="K109" s="39"/>
      <c r="M109" s="39">
        <v>5</v>
      </c>
      <c r="N109" s="39">
        <v>100.8372</v>
      </c>
      <c r="O109" s="12">
        <v>12</v>
      </c>
      <c r="P109" s="58">
        <v>55</v>
      </c>
      <c r="Q109" s="58">
        <v>63</v>
      </c>
      <c r="R109" s="58">
        <v>69</v>
      </c>
      <c r="S109" s="5">
        <v>72</v>
      </c>
      <c r="T109" s="39">
        <v>1.0750999999999999</v>
      </c>
      <c r="U109" s="39"/>
      <c r="V109" s="39"/>
      <c r="W109">
        <v>5.6821999999999999</v>
      </c>
      <c r="X109" s="39">
        <v>5</v>
      </c>
      <c r="Y109" s="39">
        <v>100.66889999999999</v>
      </c>
      <c r="Z109" s="12">
        <v>14</v>
      </c>
      <c r="AA109" s="58">
        <v>56</v>
      </c>
      <c r="AB109" s="58">
        <v>62</v>
      </c>
      <c r="AC109" s="58">
        <v>69</v>
      </c>
      <c r="AD109" s="5">
        <v>72</v>
      </c>
      <c r="AE109" s="39">
        <f t="shared" si="3"/>
        <v>5682.2</v>
      </c>
      <c r="AF109" s="39"/>
      <c r="AG109" s="39"/>
    </row>
    <row r="110" spans="2:33" x14ac:dyDescent="0.15">
      <c r="B110" s="39">
        <v>6</v>
      </c>
      <c r="C110" s="39">
        <v>100.66889999999999</v>
      </c>
      <c r="D110" s="12">
        <v>14</v>
      </c>
      <c r="E110" s="58">
        <v>55</v>
      </c>
      <c r="F110" s="58">
        <v>63</v>
      </c>
      <c r="G110" s="58">
        <v>69</v>
      </c>
      <c r="H110" s="5">
        <v>72</v>
      </c>
      <c r="I110" s="39">
        <v>269.09769999999997</v>
      </c>
      <c r="J110" s="39"/>
      <c r="K110" s="39"/>
      <c r="M110" s="39">
        <v>6</v>
      </c>
      <c r="N110" s="39">
        <v>100.8372</v>
      </c>
      <c r="O110" s="12">
        <v>12</v>
      </c>
      <c r="P110" s="58">
        <v>56</v>
      </c>
      <c r="Q110" s="58">
        <v>64</v>
      </c>
      <c r="R110" s="58">
        <v>62</v>
      </c>
      <c r="S110" s="5">
        <v>72</v>
      </c>
      <c r="T110" s="39">
        <v>1.1686000000000001</v>
      </c>
      <c r="U110" s="39"/>
      <c r="V110" s="39"/>
      <c r="W110">
        <v>5.0646000000000004</v>
      </c>
      <c r="X110" s="39">
        <v>6</v>
      </c>
      <c r="Y110" s="39">
        <v>100.66889999999999</v>
      </c>
      <c r="Z110" s="12">
        <v>14</v>
      </c>
      <c r="AA110" s="58">
        <v>58</v>
      </c>
      <c r="AB110" s="58">
        <v>63</v>
      </c>
      <c r="AC110" s="58">
        <v>69</v>
      </c>
      <c r="AD110" s="5">
        <v>72</v>
      </c>
      <c r="AE110" s="39">
        <f t="shared" si="3"/>
        <v>5064.6000000000004</v>
      </c>
      <c r="AF110" s="39"/>
      <c r="AG110" s="39"/>
    </row>
    <row r="111" spans="2:33" x14ac:dyDescent="0.15">
      <c r="B111" s="39">
        <v>7</v>
      </c>
      <c r="C111" s="39">
        <v>100.66889999999999</v>
      </c>
      <c r="D111" s="12">
        <v>14</v>
      </c>
      <c r="E111" s="58">
        <v>14</v>
      </c>
      <c r="F111" s="58">
        <v>62</v>
      </c>
      <c r="G111" s="58">
        <v>69</v>
      </c>
      <c r="H111" s="5">
        <v>72</v>
      </c>
      <c r="I111" s="39">
        <v>268.65690000000001</v>
      </c>
      <c r="J111" s="39"/>
      <c r="K111" s="39"/>
      <c r="M111" s="39">
        <v>7</v>
      </c>
      <c r="N111" s="39">
        <v>100.8372</v>
      </c>
      <c r="O111" s="12">
        <v>12</v>
      </c>
      <c r="P111" s="58">
        <v>57</v>
      </c>
      <c r="Q111" s="58">
        <v>63</v>
      </c>
      <c r="R111" s="58">
        <v>69</v>
      </c>
      <c r="S111" s="5">
        <v>72</v>
      </c>
      <c r="T111" s="39">
        <v>1.0839000000000001</v>
      </c>
      <c r="U111" s="39"/>
      <c r="V111" s="39"/>
      <c r="W111">
        <v>4.3032000000000004</v>
      </c>
      <c r="X111" s="39">
        <v>7</v>
      </c>
      <c r="Y111" s="39">
        <v>100.66889999999999</v>
      </c>
      <c r="Z111" s="12">
        <v>14</v>
      </c>
      <c r="AA111" s="58">
        <v>57</v>
      </c>
      <c r="AB111" s="58">
        <v>63</v>
      </c>
      <c r="AC111" s="58">
        <v>69</v>
      </c>
      <c r="AD111" s="5">
        <v>72</v>
      </c>
      <c r="AE111" s="39">
        <f t="shared" si="3"/>
        <v>4303.2000000000007</v>
      </c>
      <c r="AF111" s="39"/>
      <c r="AG111" s="39"/>
    </row>
    <row r="112" spans="2:33" x14ac:dyDescent="0.15">
      <c r="B112" s="39">
        <v>8</v>
      </c>
      <c r="C112" s="39">
        <v>100.66889999999999</v>
      </c>
      <c r="D112" s="12">
        <v>14</v>
      </c>
      <c r="E112" s="58">
        <v>14</v>
      </c>
      <c r="F112" s="58">
        <v>63</v>
      </c>
      <c r="G112" s="58">
        <v>69</v>
      </c>
      <c r="H112" s="5">
        <v>72</v>
      </c>
      <c r="I112" s="39">
        <v>264.58940000000001</v>
      </c>
      <c r="J112" s="39"/>
      <c r="K112" s="5" t="s">
        <v>2</v>
      </c>
      <c r="M112" s="39">
        <v>8</v>
      </c>
      <c r="N112" s="39">
        <v>100.66889999999999</v>
      </c>
      <c r="O112" s="12">
        <v>14</v>
      </c>
      <c r="P112" s="58">
        <v>55</v>
      </c>
      <c r="Q112" s="58">
        <v>63</v>
      </c>
      <c r="R112" s="58">
        <v>69</v>
      </c>
      <c r="S112" s="5">
        <v>72</v>
      </c>
      <c r="T112" s="39">
        <v>1.1286</v>
      </c>
      <c r="U112" s="39"/>
      <c r="V112" s="5" t="s">
        <v>2</v>
      </c>
      <c r="W112">
        <v>4.0472000000000001</v>
      </c>
      <c r="X112" s="39">
        <v>8</v>
      </c>
      <c r="Y112" s="39">
        <v>100.66889999999999</v>
      </c>
      <c r="Z112" s="12">
        <v>14</v>
      </c>
      <c r="AA112" s="58">
        <v>56</v>
      </c>
      <c r="AB112" s="58">
        <v>63</v>
      </c>
      <c r="AC112" s="58">
        <v>69</v>
      </c>
      <c r="AD112" s="5">
        <v>72</v>
      </c>
      <c r="AE112" s="39">
        <f t="shared" si="3"/>
        <v>4047.2000000000003</v>
      </c>
      <c r="AF112" s="39"/>
      <c r="AG112" s="5" t="s">
        <v>2</v>
      </c>
    </row>
    <row r="113" spans="2:33" x14ac:dyDescent="0.15">
      <c r="B113" s="39">
        <v>9</v>
      </c>
      <c r="C113" s="39">
        <v>100.66889999999999</v>
      </c>
      <c r="D113" s="12">
        <v>14</v>
      </c>
      <c r="E113" s="58">
        <v>14</v>
      </c>
      <c r="F113" s="58">
        <v>63</v>
      </c>
      <c r="G113" s="58">
        <v>69</v>
      </c>
      <c r="H113" s="5">
        <v>72</v>
      </c>
      <c r="I113" s="39">
        <v>269.61799999999999</v>
      </c>
      <c r="J113" s="39"/>
      <c r="K113" s="5" t="s">
        <v>22</v>
      </c>
      <c r="M113" s="39">
        <v>9</v>
      </c>
      <c r="N113" s="39">
        <v>100.66889999999999</v>
      </c>
      <c r="O113" s="12">
        <v>14</v>
      </c>
      <c r="P113" s="58">
        <v>14</v>
      </c>
      <c r="Q113" s="58">
        <v>63</v>
      </c>
      <c r="R113" s="58">
        <v>69</v>
      </c>
      <c r="S113" s="5">
        <v>72</v>
      </c>
      <c r="T113" s="39">
        <v>1.1695</v>
      </c>
      <c r="U113" s="39"/>
      <c r="V113" s="5" t="s">
        <v>22</v>
      </c>
      <c r="W113">
        <v>4.0427</v>
      </c>
      <c r="X113" s="39">
        <v>9</v>
      </c>
      <c r="Y113" s="39">
        <v>100.66889999999999</v>
      </c>
      <c r="Z113" s="12">
        <v>14</v>
      </c>
      <c r="AA113" s="58">
        <v>58</v>
      </c>
      <c r="AB113" s="58">
        <v>63</v>
      </c>
      <c r="AC113" s="58">
        <v>69</v>
      </c>
      <c r="AD113" s="5">
        <v>72</v>
      </c>
      <c r="AE113" s="39">
        <f t="shared" si="3"/>
        <v>4042.7</v>
      </c>
      <c r="AF113" s="39"/>
      <c r="AG113" s="5" t="s">
        <v>21</v>
      </c>
    </row>
    <row r="114" spans="2:33" x14ac:dyDescent="0.15">
      <c r="B114" s="39">
        <v>10</v>
      </c>
      <c r="C114" s="39">
        <v>100.66889999999999</v>
      </c>
      <c r="D114" s="12">
        <v>14</v>
      </c>
      <c r="E114" s="58">
        <v>55</v>
      </c>
      <c r="F114" s="58">
        <v>63</v>
      </c>
      <c r="G114" s="58">
        <v>69</v>
      </c>
      <c r="H114" s="5">
        <v>72</v>
      </c>
      <c r="I114" s="39">
        <v>265.63080000000002</v>
      </c>
      <c r="J114" s="39" t="s">
        <v>12</v>
      </c>
      <c r="K114" s="5" t="s">
        <v>11</v>
      </c>
      <c r="M114" s="39">
        <v>10</v>
      </c>
      <c r="N114" s="39">
        <v>100.66889999999999</v>
      </c>
      <c r="O114" s="12">
        <v>12</v>
      </c>
      <c r="P114" s="58">
        <v>14</v>
      </c>
      <c r="Q114" s="58">
        <v>63</v>
      </c>
      <c r="R114" s="58">
        <v>69</v>
      </c>
      <c r="S114" s="5">
        <v>72</v>
      </c>
      <c r="T114" s="39">
        <v>1.1595</v>
      </c>
      <c r="U114" s="39" t="s">
        <v>12</v>
      </c>
      <c r="V114" s="5" t="s">
        <v>11</v>
      </c>
      <c r="W114">
        <v>4.6089000000000002</v>
      </c>
      <c r="X114" s="39">
        <v>10</v>
      </c>
      <c r="Y114" s="39">
        <v>100.66889999999999</v>
      </c>
      <c r="Z114" s="12">
        <v>14</v>
      </c>
      <c r="AA114" s="58">
        <v>58</v>
      </c>
      <c r="AB114" s="58">
        <v>63</v>
      </c>
      <c r="AC114" s="58">
        <v>69</v>
      </c>
      <c r="AD114" s="5">
        <v>72</v>
      </c>
      <c r="AE114" s="39">
        <f t="shared" si="3"/>
        <v>4608.9000000000005</v>
      </c>
      <c r="AF114" s="39" t="s">
        <v>12</v>
      </c>
      <c r="AG114" s="5" t="s">
        <v>11</v>
      </c>
    </row>
    <row r="115" spans="2:33" x14ac:dyDescent="0.15">
      <c r="B115" s="39">
        <v>11</v>
      </c>
      <c r="C115" s="39">
        <v>100.004</v>
      </c>
      <c r="D115" s="12">
        <v>14</v>
      </c>
      <c r="E115" s="58">
        <v>58</v>
      </c>
      <c r="F115" s="58">
        <v>62</v>
      </c>
      <c r="G115" s="58">
        <v>61</v>
      </c>
      <c r="H115" s="5">
        <v>72</v>
      </c>
      <c r="I115" s="39">
        <v>283.83300000000003</v>
      </c>
      <c r="J115" s="68">
        <f>J120/SUM(I105:I124)</f>
        <v>7.4030553705048752E-5</v>
      </c>
      <c r="K115" s="48">
        <v>1</v>
      </c>
      <c r="M115" s="39">
        <v>11</v>
      </c>
      <c r="N115" s="39">
        <v>100.66889999999999</v>
      </c>
      <c r="O115" s="12">
        <v>14</v>
      </c>
      <c r="P115" s="58">
        <v>55</v>
      </c>
      <c r="Q115" s="58">
        <v>62</v>
      </c>
      <c r="R115" s="58">
        <v>69</v>
      </c>
      <c r="S115" s="5">
        <v>72</v>
      </c>
      <c r="T115" s="39">
        <v>1.1926000000000001</v>
      </c>
      <c r="U115" s="68">
        <f>U120/SUM(T105:T124)/1000</f>
        <v>6.641017580987207E-6</v>
      </c>
      <c r="V115" s="48">
        <v>0.5</v>
      </c>
      <c r="W115">
        <v>4.4114000000000004</v>
      </c>
      <c r="X115" s="39">
        <v>11</v>
      </c>
      <c r="Y115" s="39">
        <v>100.66889999999999</v>
      </c>
      <c r="Z115" s="12">
        <v>14</v>
      </c>
      <c r="AA115" s="58">
        <v>57</v>
      </c>
      <c r="AB115" s="58">
        <v>62</v>
      </c>
      <c r="AC115" s="58">
        <v>69</v>
      </c>
      <c r="AD115" s="5">
        <v>72</v>
      </c>
      <c r="AE115" s="39">
        <f t="shared" si="3"/>
        <v>4411.4000000000005</v>
      </c>
      <c r="AF115" s="68">
        <f>AF120/SUM(AE105:AE124)</f>
        <v>2.2369212805032183E-6</v>
      </c>
      <c r="AG115" s="48">
        <v>0.5</v>
      </c>
    </row>
    <row r="116" spans="2:33" x14ac:dyDescent="0.15">
      <c r="B116" s="39">
        <v>12</v>
      </c>
      <c r="C116" s="39">
        <v>100.004</v>
      </c>
      <c r="D116" s="12">
        <v>14</v>
      </c>
      <c r="E116" s="58">
        <v>58</v>
      </c>
      <c r="F116" s="58">
        <v>62</v>
      </c>
      <c r="G116" s="58">
        <v>61</v>
      </c>
      <c r="H116" s="5">
        <v>72</v>
      </c>
      <c r="I116" s="39">
        <v>263.44040000000001</v>
      </c>
      <c r="J116" s="39"/>
      <c r="K116" s="39" t="s">
        <v>14</v>
      </c>
      <c r="M116" s="39">
        <v>12</v>
      </c>
      <c r="N116" s="39">
        <v>100.66889999999999</v>
      </c>
      <c r="O116" s="12">
        <v>14</v>
      </c>
      <c r="P116" s="58">
        <v>55</v>
      </c>
      <c r="Q116" s="58">
        <v>63</v>
      </c>
      <c r="R116" s="58">
        <v>69</v>
      </c>
      <c r="S116" s="5">
        <v>72</v>
      </c>
      <c r="T116" s="39">
        <v>1.2404999999999999</v>
      </c>
      <c r="U116" s="39"/>
      <c r="V116" s="39" t="s">
        <v>14</v>
      </c>
      <c r="W116">
        <v>3.8458000000000001</v>
      </c>
      <c r="X116" s="39">
        <v>12</v>
      </c>
      <c r="Y116" s="39">
        <v>100.66889999999999</v>
      </c>
      <c r="Z116" s="12">
        <v>14</v>
      </c>
      <c r="AA116" s="58">
        <v>58</v>
      </c>
      <c r="AB116" s="58">
        <v>63</v>
      </c>
      <c r="AC116" s="58">
        <v>69</v>
      </c>
      <c r="AD116" s="5">
        <v>72</v>
      </c>
      <c r="AE116" s="39">
        <f t="shared" si="3"/>
        <v>3845.8</v>
      </c>
      <c r="AF116" s="39"/>
      <c r="AG116" s="39" t="s">
        <v>14</v>
      </c>
    </row>
    <row r="117" spans="2:33" x14ac:dyDescent="0.15">
      <c r="B117" s="39">
        <v>13</v>
      </c>
      <c r="C117" s="65">
        <v>99.898399999999995</v>
      </c>
      <c r="D117" s="12">
        <v>12</v>
      </c>
      <c r="E117" s="58">
        <v>13</v>
      </c>
      <c r="F117" s="58">
        <v>55</v>
      </c>
      <c r="G117" s="58">
        <v>61</v>
      </c>
      <c r="H117" s="5">
        <v>72</v>
      </c>
      <c r="I117" s="39">
        <v>284.62220000000002</v>
      </c>
      <c r="J117" s="39"/>
      <c r="K117" s="39">
        <v>0</v>
      </c>
      <c r="M117" s="39">
        <v>13</v>
      </c>
      <c r="N117" s="39">
        <v>100.66889999999999</v>
      </c>
      <c r="O117" s="12">
        <v>14</v>
      </c>
      <c r="P117" s="58">
        <v>55</v>
      </c>
      <c r="Q117" s="58">
        <v>63</v>
      </c>
      <c r="R117" s="58">
        <v>69</v>
      </c>
      <c r="S117" s="5">
        <v>72</v>
      </c>
      <c r="T117" s="39">
        <v>1.1773</v>
      </c>
      <c r="U117" s="39"/>
      <c r="V117" s="39">
        <v>1</v>
      </c>
      <c r="W117">
        <v>4.1177000000000001</v>
      </c>
      <c r="X117" s="39">
        <v>13</v>
      </c>
      <c r="Y117" s="39">
        <v>100.66889999999999</v>
      </c>
      <c r="Z117" s="12">
        <v>12</v>
      </c>
      <c r="AA117" s="58">
        <v>14</v>
      </c>
      <c r="AB117" s="58">
        <v>63</v>
      </c>
      <c r="AC117" s="58">
        <v>69</v>
      </c>
      <c r="AD117" s="5">
        <v>72</v>
      </c>
      <c r="AE117" s="39">
        <f t="shared" si="3"/>
        <v>4117.7</v>
      </c>
      <c r="AF117" s="39"/>
      <c r="AG117" s="39">
        <v>0.8</v>
      </c>
    </row>
    <row r="118" spans="2:33" x14ac:dyDescent="0.15">
      <c r="B118" s="39">
        <v>14</v>
      </c>
      <c r="C118" s="65">
        <v>99.898399999999995</v>
      </c>
      <c r="D118" s="12">
        <v>13</v>
      </c>
      <c r="E118" s="58">
        <v>12</v>
      </c>
      <c r="F118" s="58">
        <v>56</v>
      </c>
      <c r="G118" s="58">
        <v>61</v>
      </c>
      <c r="H118" s="5">
        <v>72</v>
      </c>
      <c r="I118" s="39">
        <v>272.17189999999999</v>
      </c>
      <c r="J118" s="39"/>
      <c r="K118" s="39"/>
      <c r="M118" s="39">
        <v>14</v>
      </c>
      <c r="N118" s="39">
        <v>100.66889999999999</v>
      </c>
      <c r="O118" s="12">
        <v>14</v>
      </c>
      <c r="P118" s="58">
        <v>55</v>
      </c>
      <c r="Q118" s="58">
        <v>63</v>
      </c>
      <c r="R118" s="58">
        <v>69</v>
      </c>
      <c r="S118" s="5">
        <v>72</v>
      </c>
      <c r="T118" s="39">
        <v>1.1007</v>
      </c>
      <c r="U118" s="39"/>
      <c r="V118" s="39"/>
      <c r="W118">
        <v>4.2403000000000004</v>
      </c>
      <c r="X118" s="39">
        <v>14</v>
      </c>
      <c r="Y118" s="39">
        <v>100.66889999999999</v>
      </c>
      <c r="Z118" s="12">
        <v>14</v>
      </c>
      <c r="AA118" s="58">
        <v>56</v>
      </c>
      <c r="AB118" s="58">
        <v>63</v>
      </c>
      <c r="AC118" s="58">
        <v>69</v>
      </c>
      <c r="AD118" s="5">
        <v>72</v>
      </c>
      <c r="AE118" s="39">
        <f t="shared" si="3"/>
        <v>4240.3</v>
      </c>
      <c r="AF118" s="39"/>
      <c r="AG118" s="39"/>
    </row>
    <row r="119" spans="2:33" x14ac:dyDescent="0.15">
      <c r="B119" s="39">
        <v>15</v>
      </c>
      <c r="C119" s="65">
        <v>99.898399999999995</v>
      </c>
      <c r="D119" s="12">
        <v>12</v>
      </c>
      <c r="E119" s="58">
        <v>57</v>
      </c>
      <c r="F119" s="58">
        <v>62</v>
      </c>
      <c r="G119" s="58">
        <v>61</v>
      </c>
      <c r="H119" s="5">
        <v>72</v>
      </c>
      <c r="I119" s="39">
        <v>263.5514</v>
      </c>
      <c r="J119" s="39" t="s">
        <v>0</v>
      </c>
      <c r="K119" s="39"/>
      <c r="M119" s="39">
        <v>15</v>
      </c>
      <c r="N119" s="39">
        <v>100.66889999999999</v>
      </c>
      <c r="O119" s="12">
        <v>14</v>
      </c>
      <c r="P119" s="58">
        <v>55</v>
      </c>
      <c r="Q119" s="58">
        <v>63</v>
      </c>
      <c r="R119" s="58">
        <v>69</v>
      </c>
      <c r="S119" s="5">
        <v>72</v>
      </c>
      <c r="T119" s="39">
        <v>1.1419999999999999</v>
      </c>
      <c r="U119" s="39" t="s">
        <v>0</v>
      </c>
      <c r="V119" s="39"/>
      <c r="W119">
        <v>3.899</v>
      </c>
      <c r="X119" s="39">
        <v>15</v>
      </c>
      <c r="Y119" s="39">
        <v>100.66889999999999</v>
      </c>
      <c r="Z119" s="12">
        <v>14</v>
      </c>
      <c r="AA119" s="58">
        <v>58</v>
      </c>
      <c r="AB119" s="58">
        <v>63</v>
      </c>
      <c r="AC119" s="58">
        <v>69</v>
      </c>
      <c r="AD119" s="5">
        <v>72</v>
      </c>
      <c r="AE119" s="39">
        <f t="shared" si="3"/>
        <v>3899</v>
      </c>
      <c r="AF119" s="39" t="s">
        <v>0</v>
      </c>
      <c r="AG119" s="39"/>
    </row>
    <row r="120" spans="2:33" x14ac:dyDescent="0.15">
      <c r="B120" s="39">
        <v>16</v>
      </c>
      <c r="C120" s="65">
        <v>99.8005</v>
      </c>
      <c r="D120" s="12">
        <v>12</v>
      </c>
      <c r="E120" s="58">
        <v>55</v>
      </c>
      <c r="F120" s="58">
        <v>64</v>
      </c>
      <c r="G120" s="58">
        <v>61</v>
      </c>
      <c r="H120" s="5">
        <v>72</v>
      </c>
      <c r="I120" s="39">
        <v>267.46420000000001</v>
      </c>
      <c r="J120" s="41">
        <f>8/20</f>
        <v>0.4</v>
      </c>
      <c r="K120" s="39"/>
      <c r="M120" s="39">
        <v>16</v>
      </c>
      <c r="N120" s="39">
        <v>100.66889999999999</v>
      </c>
      <c r="O120" s="12">
        <v>14</v>
      </c>
      <c r="P120" s="58">
        <v>55</v>
      </c>
      <c r="Q120" s="58">
        <v>63</v>
      </c>
      <c r="R120" s="58">
        <v>69</v>
      </c>
      <c r="S120" s="5">
        <v>72</v>
      </c>
      <c r="T120" s="39">
        <v>0.92510000000000003</v>
      </c>
      <c r="U120" s="41">
        <f>3/20</f>
        <v>0.15</v>
      </c>
      <c r="V120" s="39"/>
      <c r="W120">
        <v>4.0993000000000004</v>
      </c>
      <c r="X120" s="39">
        <v>16</v>
      </c>
      <c r="Y120" s="39">
        <v>100.66889999999999</v>
      </c>
      <c r="Z120" s="12">
        <v>12</v>
      </c>
      <c r="AA120" s="58">
        <v>14</v>
      </c>
      <c r="AB120" s="58">
        <v>63</v>
      </c>
      <c r="AC120" s="58">
        <v>69</v>
      </c>
      <c r="AD120" s="5">
        <v>72</v>
      </c>
      <c r="AE120" s="39">
        <f t="shared" si="3"/>
        <v>4099.3</v>
      </c>
      <c r="AF120" s="41">
        <f>4/20</f>
        <v>0.2</v>
      </c>
      <c r="AG120" s="39"/>
    </row>
    <row r="121" spans="2:33" x14ac:dyDescent="0.15">
      <c r="B121" s="39">
        <v>17</v>
      </c>
      <c r="C121" s="65">
        <v>99.8005</v>
      </c>
      <c r="D121" s="12">
        <v>12</v>
      </c>
      <c r="E121" s="58">
        <v>45</v>
      </c>
      <c r="F121" s="58">
        <v>58</v>
      </c>
      <c r="G121" s="58">
        <v>61</v>
      </c>
      <c r="H121" s="5">
        <v>72</v>
      </c>
      <c r="I121" s="39">
        <v>267.06540000000001</v>
      </c>
      <c r="J121" s="39" t="s">
        <v>1</v>
      </c>
      <c r="K121" s="39"/>
      <c r="M121" s="39">
        <v>17</v>
      </c>
      <c r="N121" s="39">
        <v>100.66889999999999</v>
      </c>
      <c r="O121" s="12">
        <v>14</v>
      </c>
      <c r="P121" s="58">
        <v>55</v>
      </c>
      <c r="Q121" s="58">
        <v>63</v>
      </c>
      <c r="R121" s="58">
        <v>69</v>
      </c>
      <c r="S121" s="5">
        <v>72</v>
      </c>
      <c r="T121" s="39">
        <v>0.9889</v>
      </c>
      <c r="U121" s="39" t="s">
        <v>1</v>
      </c>
      <c r="V121" s="39"/>
      <c r="W121">
        <v>4.1308999999999996</v>
      </c>
      <c r="X121" s="39">
        <v>17</v>
      </c>
      <c r="Y121" s="65">
        <v>99.698899999999995</v>
      </c>
      <c r="Z121" s="12">
        <v>13</v>
      </c>
      <c r="AA121" s="58">
        <v>58</v>
      </c>
      <c r="AB121" s="58">
        <v>61</v>
      </c>
      <c r="AC121" s="58">
        <v>69</v>
      </c>
      <c r="AD121" s="5">
        <v>72</v>
      </c>
      <c r="AE121" s="39">
        <f t="shared" si="3"/>
        <v>4130.8999999999996</v>
      </c>
      <c r="AF121" s="39" t="s">
        <v>1</v>
      </c>
      <c r="AG121" s="39"/>
    </row>
    <row r="122" spans="2:33" x14ac:dyDescent="0.15">
      <c r="B122" s="39">
        <v>18</v>
      </c>
      <c r="C122" s="65">
        <v>99.8005</v>
      </c>
      <c r="D122" s="12">
        <v>12</v>
      </c>
      <c r="E122" s="58">
        <v>57</v>
      </c>
      <c r="F122" s="58">
        <v>63</v>
      </c>
      <c r="G122" s="58">
        <v>61</v>
      </c>
      <c r="H122" s="5">
        <v>72</v>
      </c>
      <c r="I122" s="39">
        <v>266.65690000000001</v>
      </c>
      <c r="J122" s="41">
        <f>2/20</f>
        <v>0.1</v>
      </c>
      <c r="K122" s="39"/>
      <c r="M122" s="39">
        <v>18</v>
      </c>
      <c r="N122" s="65">
        <v>99.8005</v>
      </c>
      <c r="O122" s="12">
        <v>12</v>
      </c>
      <c r="P122" s="58">
        <v>55</v>
      </c>
      <c r="Q122" s="58">
        <v>61</v>
      </c>
      <c r="R122" s="58">
        <v>69</v>
      </c>
      <c r="S122" s="5">
        <v>72</v>
      </c>
      <c r="T122" s="39">
        <v>1.2434000000000001</v>
      </c>
      <c r="U122" s="41">
        <f>2/20</f>
        <v>0.1</v>
      </c>
      <c r="V122" s="39"/>
      <c r="W122">
        <v>4.4829999999999997</v>
      </c>
      <c r="X122" s="39">
        <v>18</v>
      </c>
      <c r="Y122" s="63">
        <v>99.604500000000002</v>
      </c>
      <c r="Z122" s="12">
        <v>14</v>
      </c>
      <c r="AA122" s="58">
        <v>58</v>
      </c>
      <c r="AB122" s="58">
        <v>61</v>
      </c>
      <c r="AC122" s="58">
        <v>69</v>
      </c>
      <c r="AD122" s="5">
        <v>72</v>
      </c>
      <c r="AE122" s="39">
        <f t="shared" si="3"/>
        <v>4483</v>
      </c>
      <c r="AF122" s="41">
        <f>3/20</f>
        <v>0.15</v>
      </c>
      <c r="AG122" s="39"/>
    </row>
    <row r="123" spans="2:33" x14ac:dyDescent="0.15">
      <c r="B123" s="39">
        <v>19</v>
      </c>
      <c r="C123" s="63">
        <v>99.604500000000002</v>
      </c>
      <c r="D123" s="12">
        <v>69</v>
      </c>
      <c r="E123" s="58">
        <v>14</v>
      </c>
      <c r="F123" s="58">
        <v>56</v>
      </c>
      <c r="G123" s="58">
        <v>61</v>
      </c>
      <c r="H123" s="5">
        <v>72</v>
      </c>
      <c r="I123" s="39">
        <v>277.52929999999998</v>
      </c>
      <c r="J123" s="39"/>
      <c r="K123" s="39"/>
      <c r="M123" s="39">
        <v>19</v>
      </c>
      <c r="N123" s="63">
        <v>99.604500000000002</v>
      </c>
      <c r="O123" s="12">
        <v>69</v>
      </c>
      <c r="P123" s="58">
        <v>57</v>
      </c>
      <c r="Q123" s="58">
        <v>61</v>
      </c>
      <c r="R123" s="58">
        <v>69</v>
      </c>
      <c r="S123" s="5">
        <v>72</v>
      </c>
      <c r="T123" s="39">
        <v>1.2789999999999999</v>
      </c>
      <c r="U123" s="39"/>
      <c r="V123" s="39"/>
      <c r="W123">
        <v>4.1517999999999997</v>
      </c>
      <c r="X123" s="39">
        <v>19</v>
      </c>
      <c r="Y123" s="63">
        <v>99.604500000000002</v>
      </c>
      <c r="Z123" s="12">
        <v>14</v>
      </c>
      <c r="AA123" s="58">
        <v>45</v>
      </c>
      <c r="AB123" s="58">
        <v>61</v>
      </c>
      <c r="AC123" s="58">
        <v>69</v>
      </c>
      <c r="AD123" s="5">
        <v>72</v>
      </c>
      <c r="AE123" s="39">
        <f t="shared" si="3"/>
        <v>4151.7999999999993</v>
      </c>
      <c r="AF123" s="39"/>
      <c r="AG123" s="39"/>
    </row>
    <row r="124" spans="2:33" ht="14.25" thickBot="1" x14ac:dyDescent="0.2">
      <c r="B124" s="40">
        <v>20</v>
      </c>
      <c r="C124" s="64">
        <v>99.604500000000002</v>
      </c>
      <c r="D124" s="62">
        <v>69</v>
      </c>
      <c r="E124" s="60">
        <v>14</v>
      </c>
      <c r="F124" s="60">
        <v>58</v>
      </c>
      <c r="G124" s="60">
        <v>61</v>
      </c>
      <c r="H124" s="34">
        <v>72</v>
      </c>
      <c r="I124" s="40">
        <v>264.8972</v>
      </c>
      <c r="J124" s="40"/>
      <c r="K124" s="40"/>
      <c r="M124" s="40">
        <v>20</v>
      </c>
      <c r="N124" s="64">
        <v>99.604500000000002</v>
      </c>
      <c r="O124" s="62">
        <v>14</v>
      </c>
      <c r="P124" s="60">
        <v>58</v>
      </c>
      <c r="Q124" s="60">
        <v>61</v>
      </c>
      <c r="R124" s="60">
        <v>69</v>
      </c>
      <c r="S124" s="34">
        <v>72</v>
      </c>
      <c r="T124" s="40">
        <v>1.0693999999999999</v>
      </c>
      <c r="U124" s="40"/>
      <c r="V124" s="40"/>
      <c r="W124">
        <v>3.8896999999999999</v>
      </c>
      <c r="X124" s="40">
        <v>20</v>
      </c>
      <c r="Y124" s="64">
        <v>99.604500000000002</v>
      </c>
      <c r="Z124" s="62">
        <v>14</v>
      </c>
      <c r="AA124" s="60">
        <v>58</v>
      </c>
      <c r="AB124" s="60">
        <v>61</v>
      </c>
      <c r="AC124" s="60">
        <v>69</v>
      </c>
      <c r="AD124" s="34">
        <v>72</v>
      </c>
      <c r="AE124" s="40">
        <f t="shared" si="3"/>
        <v>3889.7</v>
      </c>
      <c r="AF124" s="40"/>
      <c r="AG124" s="40"/>
    </row>
    <row r="125" spans="2:33" ht="14.25" thickBot="1" x14ac:dyDescent="0.2"/>
    <row r="126" spans="2:33" x14ac:dyDescent="0.15">
      <c r="W126">
        <v>4.9507000000000003</v>
      </c>
      <c r="X126" s="38">
        <v>1</v>
      </c>
      <c r="Y126" s="38">
        <v>105.9743</v>
      </c>
      <c r="Z126" s="61">
        <v>10</v>
      </c>
      <c r="AA126" s="59">
        <v>14</v>
      </c>
      <c r="AB126" s="59">
        <v>57</v>
      </c>
      <c r="AC126" s="59">
        <v>63</v>
      </c>
      <c r="AD126" s="33">
        <v>69</v>
      </c>
      <c r="AE126" s="38">
        <f t="shared" ref="AE126:AE145" si="4">W126*1000</f>
        <v>4950.7000000000007</v>
      </c>
      <c r="AF126" s="38"/>
      <c r="AG126" s="38"/>
    </row>
    <row r="127" spans="2:33" x14ac:dyDescent="0.15">
      <c r="W127">
        <v>4.8620999999999999</v>
      </c>
      <c r="X127" s="39">
        <v>2</v>
      </c>
      <c r="Y127" s="39">
        <v>100.8372</v>
      </c>
      <c r="Z127" s="12">
        <v>12</v>
      </c>
      <c r="AA127" s="58">
        <v>55</v>
      </c>
      <c r="AB127" s="58">
        <v>64</v>
      </c>
      <c r="AC127" s="58">
        <v>63</v>
      </c>
      <c r="AD127" s="5">
        <v>72</v>
      </c>
      <c r="AE127" s="39">
        <f t="shared" si="4"/>
        <v>4862.0999999999995</v>
      </c>
      <c r="AF127" s="39"/>
      <c r="AG127" s="39"/>
    </row>
    <row r="128" spans="2:33" x14ac:dyDescent="0.15">
      <c r="W128">
        <v>5.8288000000000002</v>
      </c>
      <c r="X128" s="39">
        <v>3</v>
      </c>
      <c r="Y128" s="39">
        <v>100.7492</v>
      </c>
      <c r="Z128" s="12">
        <v>13</v>
      </c>
      <c r="AA128" s="58">
        <v>57</v>
      </c>
      <c r="AB128" s="58">
        <v>63</v>
      </c>
      <c r="AC128" s="58">
        <v>69</v>
      </c>
      <c r="AD128" s="5">
        <v>72</v>
      </c>
      <c r="AE128" s="39">
        <f t="shared" si="4"/>
        <v>5828.8</v>
      </c>
      <c r="AF128" s="39"/>
      <c r="AG128" s="39"/>
    </row>
    <row r="129" spans="2:33" x14ac:dyDescent="0.15">
      <c r="W129">
        <v>5.7755999999999998</v>
      </c>
      <c r="X129" s="39">
        <v>4</v>
      </c>
      <c r="Y129" s="39">
        <v>100.66889999999999</v>
      </c>
      <c r="Z129" s="12">
        <v>14</v>
      </c>
      <c r="AA129" s="58">
        <v>13</v>
      </c>
      <c r="AB129" s="58">
        <v>62</v>
      </c>
      <c r="AC129" s="58">
        <v>69</v>
      </c>
      <c r="AD129" s="5">
        <v>72</v>
      </c>
      <c r="AE129" s="39">
        <f t="shared" si="4"/>
        <v>5775.5999999999995</v>
      </c>
      <c r="AF129" s="39"/>
      <c r="AG129" s="39"/>
    </row>
    <row r="130" spans="2:33" x14ac:dyDescent="0.15">
      <c r="W130">
        <v>5.7127999999999997</v>
      </c>
      <c r="X130" s="39">
        <v>5</v>
      </c>
      <c r="Y130" s="39">
        <v>100.66889999999999</v>
      </c>
      <c r="Z130" s="12">
        <v>14</v>
      </c>
      <c r="AA130" s="58">
        <v>58</v>
      </c>
      <c r="AB130" s="58">
        <v>63</v>
      </c>
      <c r="AC130" s="58">
        <v>69</v>
      </c>
      <c r="AD130" s="5">
        <v>72</v>
      </c>
      <c r="AE130" s="39">
        <f t="shared" si="4"/>
        <v>5712.7999999999993</v>
      </c>
      <c r="AF130" s="39"/>
      <c r="AG130" s="39"/>
    </row>
    <row r="131" spans="2:33" x14ac:dyDescent="0.15">
      <c r="W131">
        <v>5.1357999999999997</v>
      </c>
      <c r="X131" s="39">
        <v>6</v>
      </c>
      <c r="Y131" s="39">
        <v>100.66889999999999</v>
      </c>
      <c r="Z131" s="12">
        <v>14</v>
      </c>
      <c r="AA131" s="58">
        <v>58</v>
      </c>
      <c r="AB131" s="58">
        <v>63</v>
      </c>
      <c r="AC131" s="58">
        <v>69</v>
      </c>
      <c r="AD131" s="5">
        <v>72</v>
      </c>
      <c r="AE131" s="39">
        <f t="shared" si="4"/>
        <v>5135.7999999999993</v>
      </c>
      <c r="AF131" s="39"/>
      <c r="AG131" s="39"/>
    </row>
    <row r="132" spans="2:33" x14ac:dyDescent="0.15">
      <c r="W132">
        <v>3.8898000000000001</v>
      </c>
      <c r="X132" s="39">
        <v>7</v>
      </c>
      <c r="Y132" s="39">
        <v>100.66889999999999</v>
      </c>
      <c r="Z132" s="12">
        <v>14</v>
      </c>
      <c r="AA132" s="58">
        <v>58</v>
      </c>
      <c r="AB132" s="58">
        <v>63</v>
      </c>
      <c r="AC132" s="58">
        <v>69</v>
      </c>
      <c r="AD132" s="5">
        <v>72</v>
      </c>
      <c r="AE132" s="39">
        <f t="shared" si="4"/>
        <v>3889.8</v>
      </c>
      <c r="AF132" s="39"/>
      <c r="AG132" s="39"/>
    </row>
    <row r="133" spans="2:33" x14ac:dyDescent="0.15">
      <c r="B133">
        <v>0</v>
      </c>
      <c r="C133">
        <v>0.2</v>
      </c>
      <c r="D133">
        <v>0.5</v>
      </c>
      <c r="E133">
        <v>0.8</v>
      </c>
      <c r="F133">
        <v>1</v>
      </c>
      <c r="W133">
        <v>4.3545999999999996</v>
      </c>
      <c r="X133" s="39">
        <v>8</v>
      </c>
      <c r="Y133" s="39">
        <v>100.66889999999999</v>
      </c>
      <c r="Z133" s="12">
        <v>14</v>
      </c>
      <c r="AA133" s="58">
        <v>56</v>
      </c>
      <c r="AB133" s="58">
        <v>63</v>
      </c>
      <c r="AC133" s="58">
        <v>69</v>
      </c>
      <c r="AD133" s="5">
        <v>72</v>
      </c>
      <c r="AE133" s="39">
        <f t="shared" si="4"/>
        <v>4354.5999999999995</v>
      </c>
      <c r="AF133" s="39"/>
      <c r="AG133" s="5" t="s">
        <v>2</v>
      </c>
    </row>
    <row r="134" spans="2:33" x14ac:dyDescent="0.15">
      <c r="B134">
        <v>0.1</v>
      </c>
      <c r="C134">
        <v>0.5</v>
      </c>
      <c r="D134">
        <v>0.45</v>
      </c>
      <c r="E134">
        <v>0.3</v>
      </c>
      <c r="F134">
        <v>0.4</v>
      </c>
      <c r="W134">
        <v>4.2897999999999996</v>
      </c>
      <c r="X134" s="39">
        <v>9</v>
      </c>
      <c r="Y134" s="39">
        <v>100.66889999999999</v>
      </c>
      <c r="Z134" s="12">
        <v>14</v>
      </c>
      <c r="AA134" s="58">
        <v>56</v>
      </c>
      <c r="AB134" s="58">
        <v>63</v>
      </c>
      <c r="AC134" s="58">
        <v>69</v>
      </c>
      <c r="AD134" s="5">
        <v>72</v>
      </c>
      <c r="AE134" s="39">
        <f t="shared" si="4"/>
        <v>4289.7999999999993</v>
      </c>
      <c r="AF134" s="39"/>
      <c r="AG134" s="5" t="s">
        <v>21</v>
      </c>
    </row>
    <row r="135" spans="2:33" x14ac:dyDescent="0.15">
      <c r="B135">
        <v>105</v>
      </c>
      <c r="C135">
        <v>175</v>
      </c>
      <c r="D135">
        <v>220</v>
      </c>
      <c r="E135">
        <v>244</v>
      </c>
      <c r="F135">
        <v>270</v>
      </c>
      <c r="W135">
        <v>4.3851000000000004</v>
      </c>
      <c r="X135" s="39">
        <v>10</v>
      </c>
      <c r="Y135" s="39">
        <v>100.66889999999999</v>
      </c>
      <c r="Z135" s="12">
        <v>14</v>
      </c>
      <c r="AA135" s="58">
        <v>58</v>
      </c>
      <c r="AB135" s="58">
        <v>63</v>
      </c>
      <c r="AC135" s="58">
        <v>69</v>
      </c>
      <c r="AD135" s="5">
        <v>72</v>
      </c>
      <c r="AE135" s="39">
        <f t="shared" si="4"/>
        <v>4385.1000000000004</v>
      </c>
      <c r="AF135" s="39" t="s">
        <v>12</v>
      </c>
      <c r="AG135" s="5" t="s">
        <v>11</v>
      </c>
    </row>
    <row r="136" spans="2:33" x14ac:dyDescent="0.15">
      <c r="W136">
        <v>4.5646000000000004</v>
      </c>
      <c r="X136" s="39">
        <v>11</v>
      </c>
      <c r="Y136" s="39">
        <v>100.66889999999999</v>
      </c>
      <c r="Z136" s="12">
        <v>14</v>
      </c>
      <c r="AA136" s="58">
        <v>56</v>
      </c>
      <c r="AB136" s="58">
        <v>63</v>
      </c>
      <c r="AC136" s="58">
        <v>69</v>
      </c>
      <c r="AD136" s="5">
        <v>72</v>
      </c>
      <c r="AE136" s="39">
        <f t="shared" si="4"/>
        <v>4564.6000000000004</v>
      </c>
      <c r="AF136" s="68">
        <f>AF141/SUM(AE126:AE145)</f>
        <v>2.1864614308203605E-6</v>
      </c>
      <c r="AG136" s="48">
        <v>0.5</v>
      </c>
    </row>
    <row r="137" spans="2:33" x14ac:dyDescent="0.15">
      <c r="W137">
        <v>4.125</v>
      </c>
      <c r="X137" s="39">
        <v>12</v>
      </c>
      <c r="Y137" s="39">
        <v>100.66889999999999</v>
      </c>
      <c r="Z137" s="12">
        <v>14</v>
      </c>
      <c r="AA137" s="58">
        <v>56</v>
      </c>
      <c r="AB137" s="58">
        <v>63</v>
      </c>
      <c r="AC137" s="58">
        <v>69</v>
      </c>
      <c r="AD137" s="5">
        <v>72</v>
      </c>
      <c r="AE137" s="39">
        <f t="shared" si="4"/>
        <v>4125</v>
      </c>
      <c r="AF137" s="39"/>
      <c r="AG137" s="39" t="s">
        <v>14</v>
      </c>
    </row>
    <row r="138" spans="2:33" x14ac:dyDescent="0.15">
      <c r="W138">
        <v>4.3846999999999996</v>
      </c>
      <c r="X138" s="39">
        <v>13</v>
      </c>
      <c r="Y138" s="39">
        <v>100.66889999999999</v>
      </c>
      <c r="Z138" s="12">
        <v>14</v>
      </c>
      <c r="AA138" s="58">
        <v>57</v>
      </c>
      <c r="AB138" s="58">
        <v>62</v>
      </c>
      <c r="AC138" s="58">
        <v>69</v>
      </c>
      <c r="AD138" s="5">
        <v>72</v>
      </c>
      <c r="AE138" s="39">
        <f t="shared" si="4"/>
        <v>4384.7</v>
      </c>
      <c r="AF138" s="39"/>
      <c r="AG138" s="39">
        <v>0.5</v>
      </c>
    </row>
    <row r="139" spans="2:33" x14ac:dyDescent="0.15">
      <c r="W139">
        <v>4.3653000000000004</v>
      </c>
      <c r="X139" s="39">
        <v>14</v>
      </c>
      <c r="Y139" s="39">
        <v>100.66889999999999</v>
      </c>
      <c r="Z139" s="12">
        <v>14</v>
      </c>
      <c r="AA139" s="58">
        <v>58</v>
      </c>
      <c r="AB139" s="58">
        <v>63</v>
      </c>
      <c r="AC139" s="58">
        <v>69</v>
      </c>
      <c r="AD139" s="5">
        <v>72</v>
      </c>
      <c r="AE139" s="39">
        <f t="shared" si="4"/>
        <v>4365.3</v>
      </c>
      <c r="AF139" s="39"/>
      <c r="AG139" s="39"/>
    </row>
    <row r="140" spans="2:33" x14ac:dyDescent="0.15">
      <c r="W140">
        <v>3.9317000000000002</v>
      </c>
      <c r="X140" s="39">
        <v>15</v>
      </c>
      <c r="Y140" s="39">
        <v>100.66889999999999</v>
      </c>
      <c r="Z140" s="12">
        <v>14</v>
      </c>
      <c r="AA140" s="58">
        <v>58</v>
      </c>
      <c r="AB140" s="58">
        <v>63</v>
      </c>
      <c r="AC140" s="58">
        <v>69</v>
      </c>
      <c r="AD140" s="5">
        <v>72</v>
      </c>
      <c r="AE140" s="39">
        <f t="shared" si="4"/>
        <v>3931.7000000000003</v>
      </c>
      <c r="AF140" s="39" t="s">
        <v>0</v>
      </c>
      <c r="AG140" s="39"/>
    </row>
    <row r="141" spans="2:33" x14ac:dyDescent="0.15">
      <c r="W141">
        <v>4.4741999999999997</v>
      </c>
      <c r="X141" s="39">
        <v>16</v>
      </c>
      <c r="Y141" s="39">
        <v>100.66889999999999</v>
      </c>
      <c r="Z141" s="12">
        <v>14</v>
      </c>
      <c r="AA141" s="58">
        <v>14</v>
      </c>
      <c r="AB141" s="58">
        <v>62</v>
      </c>
      <c r="AC141" s="58">
        <v>69</v>
      </c>
      <c r="AD141" s="5">
        <v>72</v>
      </c>
      <c r="AE141" s="39">
        <f t="shared" si="4"/>
        <v>4474.2</v>
      </c>
      <c r="AF141" s="41">
        <f>4/20</f>
        <v>0.2</v>
      </c>
      <c r="AG141" s="39"/>
    </row>
    <row r="142" spans="2:33" x14ac:dyDescent="0.15">
      <c r="W142">
        <v>4.4352</v>
      </c>
      <c r="X142" s="39">
        <v>17</v>
      </c>
      <c r="Y142" s="65">
        <v>99.8005</v>
      </c>
      <c r="Z142" s="12">
        <v>12</v>
      </c>
      <c r="AA142" s="58">
        <v>55</v>
      </c>
      <c r="AB142" s="58">
        <v>61</v>
      </c>
      <c r="AC142" s="58">
        <v>69</v>
      </c>
      <c r="AD142" s="5">
        <v>72</v>
      </c>
      <c r="AE142" s="39">
        <f t="shared" si="4"/>
        <v>4435.2</v>
      </c>
      <c r="AF142" s="39" t="s">
        <v>1</v>
      </c>
      <c r="AG142" s="39"/>
    </row>
    <row r="143" spans="2:33" x14ac:dyDescent="0.15">
      <c r="W143">
        <v>4.7530999999999999</v>
      </c>
      <c r="X143" s="39">
        <v>18</v>
      </c>
      <c r="Y143" s="65">
        <v>99.698899999999995</v>
      </c>
      <c r="Z143" s="12">
        <v>13</v>
      </c>
      <c r="AA143" s="58">
        <v>57</v>
      </c>
      <c r="AB143" s="58">
        <v>61</v>
      </c>
      <c r="AC143" s="58">
        <v>69</v>
      </c>
      <c r="AD143" s="5">
        <v>72</v>
      </c>
      <c r="AE143" s="39">
        <f t="shared" si="4"/>
        <v>4753.0999999999995</v>
      </c>
      <c r="AF143" s="41">
        <f>2/20</f>
        <v>0.1</v>
      </c>
      <c r="AG143" s="39"/>
    </row>
    <row r="144" spans="2:33" x14ac:dyDescent="0.15">
      <c r="W144">
        <v>4.8075999999999999</v>
      </c>
      <c r="X144" s="39">
        <v>19</v>
      </c>
      <c r="Y144" s="63">
        <v>99.604500000000002</v>
      </c>
      <c r="Z144" s="12">
        <v>14</v>
      </c>
      <c r="AA144" s="58">
        <v>58</v>
      </c>
      <c r="AB144" s="58">
        <v>61</v>
      </c>
      <c r="AC144" s="58">
        <v>69</v>
      </c>
      <c r="AD144" s="5">
        <v>72</v>
      </c>
      <c r="AE144" s="39">
        <f t="shared" si="4"/>
        <v>4807.5999999999995</v>
      </c>
      <c r="AF144" s="39"/>
      <c r="AG144" s="39"/>
    </row>
    <row r="145" spans="23:33" ht="14.25" thickBot="1" x14ac:dyDescent="0.2">
      <c r="W145">
        <v>2.4455</v>
      </c>
      <c r="X145" s="40">
        <v>20</v>
      </c>
      <c r="Y145" s="64">
        <v>99.604500000000002</v>
      </c>
      <c r="Z145" s="62">
        <v>14</v>
      </c>
      <c r="AA145" s="60">
        <v>58</v>
      </c>
      <c r="AB145" s="60">
        <v>61</v>
      </c>
      <c r="AC145" s="60">
        <v>69</v>
      </c>
      <c r="AD145" s="34">
        <v>72</v>
      </c>
      <c r="AE145" s="40">
        <f t="shared" si="4"/>
        <v>2445.5</v>
      </c>
      <c r="AF145" s="40"/>
      <c r="AG145" s="40"/>
    </row>
  </sheetData>
  <sortState ref="N84:T103">
    <sortCondition descending="1" ref="N84"/>
  </sortState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3"/>
  <sheetViews>
    <sheetView zoomScale="70" zoomScaleNormal="70" workbookViewId="0">
      <selection activeCell="R3" sqref="R3:R29"/>
    </sheetView>
  </sheetViews>
  <sheetFormatPr defaultRowHeight="13.5" x14ac:dyDescent="0.15"/>
  <sheetData>
    <row r="1" spans="1:26" ht="14.25" thickBot="1" x14ac:dyDescent="0.2">
      <c r="A1">
        <v>1</v>
      </c>
      <c r="B1">
        <v>1.39</v>
      </c>
      <c r="C1">
        <v>25.09</v>
      </c>
      <c r="D1">
        <f>C1+B1/4</f>
        <v>25.4375</v>
      </c>
      <c r="G1">
        <v>0.8</v>
      </c>
      <c r="H1">
        <v>8.98</v>
      </c>
      <c r="I1">
        <v>19.46</v>
      </c>
      <c r="J1">
        <f>I1+H1/4</f>
        <v>21.705000000000002</v>
      </c>
      <c r="M1">
        <v>0.9</v>
      </c>
      <c r="N1">
        <v>4.75</v>
      </c>
      <c r="O1">
        <v>18.95</v>
      </c>
      <c r="P1">
        <f>O1+N1/4</f>
        <v>20.137499999999999</v>
      </c>
      <c r="R1">
        <v>0.7</v>
      </c>
      <c r="S1">
        <v>13.39</v>
      </c>
      <c r="T1">
        <v>23.09</v>
      </c>
      <c r="U1">
        <f>T1+S1/4</f>
        <v>26.4375</v>
      </c>
      <c r="W1">
        <v>0.6</v>
      </c>
      <c r="X1">
        <v>15.86</v>
      </c>
      <c r="Y1">
        <v>23.25</v>
      </c>
      <c r="Z1">
        <f>Y1+X1/4</f>
        <v>27.215</v>
      </c>
    </row>
    <row r="2" spans="1:26" ht="14.25" thickBot="1" x14ac:dyDescent="0.2">
      <c r="A2" s="80">
        <v>270</v>
      </c>
      <c r="B2" s="84">
        <v>205</v>
      </c>
      <c r="C2" s="89">
        <v>42</v>
      </c>
      <c r="D2" s="89">
        <v>782</v>
      </c>
      <c r="E2" s="81">
        <v>91</v>
      </c>
      <c r="F2" s="82">
        <v>124</v>
      </c>
      <c r="G2" s="80">
        <v>65</v>
      </c>
      <c r="H2" s="81">
        <v>85</v>
      </c>
      <c r="I2" s="84">
        <v>98</v>
      </c>
      <c r="J2" s="89">
        <v>30</v>
      </c>
      <c r="K2" s="81">
        <v>78</v>
      </c>
      <c r="L2" s="90">
        <v>131</v>
      </c>
      <c r="M2" s="80">
        <v>142</v>
      </c>
      <c r="N2" s="89">
        <v>71</v>
      </c>
      <c r="O2" s="84">
        <v>117</v>
      </c>
      <c r="P2" s="89">
        <v>189</v>
      </c>
      <c r="Q2" s="82">
        <v>321</v>
      </c>
      <c r="R2" s="86">
        <v>49</v>
      </c>
      <c r="S2" s="87">
        <v>131</v>
      </c>
      <c r="T2" s="87">
        <v>188</v>
      </c>
      <c r="U2" s="87">
        <v>24</v>
      </c>
      <c r="V2" s="91">
        <v>84</v>
      </c>
      <c r="W2" s="83">
        <v>110</v>
      </c>
      <c r="X2" s="83">
        <v>61</v>
      </c>
      <c r="Y2" s="88">
        <v>66</v>
      </c>
      <c r="Z2" s="83">
        <v>131</v>
      </c>
    </row>
    <row r="3" spans="1:26" x14ac:dyDescent="0.15">
      <c r="A3">
        <v>186.7911</v>
      </c>
      <c r="B3">
        <v>157.0891</v>
      </c>
      <c r="C3">
        <v>159.28399999999999</v>
      </c>
      <c r="E3">
        <v>182.6711</v>
      </c>
      <c r="F3">
        <v>194.3783</v>
      </c>
      <c r="G3">
        <v>141.6311</v>
      </c>
      <c r="H3">
        <v>143.15989999999999</v>
      </c>
      <c r="I3">
        <v>143.51939999999999</v>
      </c>
      <c r="J3">
        <v>142.16540000000001</v>
      </c>
      <c r="K3">
        <v>141.91640000000001</v>
      </c>
      <c r="L3">
        <v>141.6311</v>
      </c>
      <c r="M3">
        <v>150.20330000000001</v>
      </c>
      <c r="N3">
        <v>144.7687</v>
      </c>
      <c r="O3">
        <v>141.6311</v>
      </c>
      <c r="P3">
        <v>148.6079</v>
      </c>
      <c r="Q3">
        <v>188.38810000000001</v>
      </c>
      <c r="R3">
        <v>142.75890000000001</v>
      </c>
      <c r="S3">
        <v>144.7706</v>
      </c>
      <c r="T3">
        <v>143.92910000000001</v>
      </c>
      <c r="U3" s="85">
        <v>150.20330000000001</v>
      </c>
      <c r="V3">
        <v>144.58709999999999</v>
      </c>
      <c r="W3">
        <v>144.28829999999999</v>
      </c>
      <c r="X3">
        <v>141.91640000000001</v>
      </c>
      <c r="Y3">
        <v>141.91640000000001</v>
      </c>
      <c r="Z3">
        <v>142.16540000000001</v>
      </c>
    </row>
    <row r="4" spans="1:26" x14ac:dyDescent="0.15">
      <c r="A4">
        <v>156.721</v>
      </c>
      <c r="B4">
        <v>157.0891</v>
      </c>
      <c r="C4">
        <v>159.28399999999999</v>
      </c>
      <c r="E4">
        <v>182.6711</v>
      </c>
      <c r="F4">
        <v>194.3783</v>
      </c>
      <c r="G4">
        <v>141.6311</v>
      </c>
      <c r="H4">
        <v>143.15989999999999</v>
      </c>
      <c r="I4">
        <v>143.51939999999999</v>
      </c>
      <c r="J4">
        <v>142.16540000000001</v>
      </c>
      <c r="K4">
        <v>141.91640000000001</v>
      </c>
      <c r="L4">
        <v>141.6311</v>
      </c>
      <c r="M4">
        <v>150.20330000000001</v>
      </c>
      <c r="N4">
        <v>144.7687</v>
      </c>
      <c r="O4">
        <v>141.6311</v>
      </c>
      <c r="P4">
        <v>148.6079</v>
      </c>
      <c r="Q4">
        <v>188.38810000000001</v>
      </c>
      <c r="R4">
        <v>142.75890000000001</v>
      </c>
      <c r="S4">
        <v>144.7706</v>
      </c>
      <c r="T4">
        <v>143.92910000000001</v>
      </c>
      <c r="U4">
        <v>150.20330000000001</v>
      </c>
      <c r="V4">
        <v>144.58709999999999</v>
      </c>
      <c r="W4">
        <v>144.28829999999999</v>
      </c>
      <c r="X4">
        <v>141.91640000000001</v>
      </c>
      <c r="Y4">
        <v>141.91640000000001</v>
      </c>
      <c r="Z4">
        <v>142.16540000000001</v>
      </c>
    </row>
    <row r="5" spans="1:26" x14ac:dyDescent="0.15">
      <c r="A5">
        <v>156.721</v>
      </c>
      <c r="B5">
        <v>157.0891</v>
      </c>
      <c r="C5">
        <v>159.28399999999999</v>
      </c>
      <c r="E5">
        <v>182.6711</v>
      </c>
      <c r="F5">
        <v>194.3783</v>
      </c>
      <c r="G5">
        <v>141.6311</v>
      </c>
      <c r="H5">
        <v>143.15989999999999</v>
      </c>
      <c r="I5">
        <v>143.51939999999999</v>
      </c>
      <c r="J5">
        <v>142.16540000000001</v>
      </c>
      <c r="K5">
        <v>141.91640000000001</v>
      </c>
      <c r="L5">
        <v>141.6311</v>
      </c>
      <c r="M5">
        <v>150.20330000000001</v>
      </c>
      <c r="N5">
        <v>144.7687</v>
      </c>
      <c r="O5">
        <v>141.6311</v>
      </c>
      <c r="P5">
        <v>148.6079</v>
      </c>
      <c r="Q5">
        <v>188.38810000000001</v>
      </c>
      <c r="R5">
        <v>142.75890000000001</v>
      </c>
      <c r="S5">
        <v>144.7706</v>
      </c>
      <c r="T5">
        <v>143.92910000000001</v>
      </c>
      <c r="U5">
        <v>150.20330000000001</v>
      </c>
      <c r="V5">
        <v>144.58709999999999</v>
      </c>
      <c r="W5">
        <v>144.28829999999999</v>
      </c>
      <c r="X5">
        <v>141.91640000000001</v>
      </c>
      <c r="Y5">
        <v>141.91640000000001</v>
      </c>
      <c r="Z5">
        <v>142.16540000000001</v>
      </c>
    </row>
    <row r="6" spans="1:26" x14ac:dyDescent="0.15">
      <c r="A6">
        <v>154.0453</v>
      </c>
      <c r="B6">
        <v>157.0891</v>
      </c>
      <c r="C6">
        <v>159.28399999999999</v>
      </c>
      <c r="E6">
        <v>182.6711</v>
      </c>
      <c r="F6">
        <v>194.1097</v>
      </c>
      <c r="G6">
        <v>141.6311</v>
      </c>
      <c r="H6">
        <v>143.15989999999999</v>
      </c>
      <c r="I6">
        <v>143.51939999999999</v>
      </c>
      <c r="J6">
        <v>142.16540000000001</v>
      </c>
      <c r="K6">
        <v>141.91640000000001</v>
      </c>
      <c r="L6">
        <v>141.6311</v>
      </c>
      <c r="M6">
        <v>150.20330000000001</v>
      </c>
      <c r="N6">
        <v>144.7687</v>
      </c>
      <c r="O6">
        <v>141.6311</v>
      </c>
      <c r="P6">
        <v>148.6079</v>
      </c>
      <c r="Q6">
        <v>188.38810000000001</v>
      </c>
      <c r="R6">
        <v>142.75890000000001</v>
      </c>
      <c r="S6">
        <v>144.7706</v>
      </c>
      <c r="T6">
        <v>143.92910000000001</v>
      </c>
      <c r="U6">
        <v>150.20330000000001</v>
      </c>
      <c r="V6">
        <v>144.58709999999999</v>
      </c>
      <c r="W6">
        <v>144.28829999999999</v>
      </c>
      <c r="X6">
        <v>141.91640000000001</v>
      </c>
      <c r="Y6">
        <v>141.91640000000001</v>
      </c>
      <c r="Z6">
        <v>142.16540000000001</v>
      </c>
    </row>
    <row r="7" spans="1:26" x14ac:dyDescent="0.15">
      <c r="A7">
        <v>154.0453</v>
      </c>
      <c r="B7">
        <v>157.0891</v>
      </c>
      <c r="C7">
        <v>159.28399999999999</v>
      </c>
      <c r="E7">
        <v>182.6711</v>
      </c>
      <c r="F7">
        <v>194.1097</v>
      </c>
      <c r="G7">
        <v>141.6311</v>
      </c>
      <c r="H7">
        <v>143.15989999999999</v>
      </c>
      <c r="I7">
        <v>143.51939999999999</v>
      </c>
      <c r="J7">
        <v>142.16540000000001</v>
      </c>
      <c r="K7">
        <v>141.91640000000001</v>
      </c>
      <c r="L7">
        <v>141.6311</v>
      </c>
      <c r="M7">
        <v>150.20330000000001</v>
      </c>
      <c r="N7">
        <v>144.7687</v>
      </c>
      <c r="O7">
        <v>141.6311</v>
      </c>
      <c r="P7">
        <v>148.6079</v>
      </c>
      <c r="Q7">
        <v>188.38810000000001</v>
      </c>
      <c r="R7">
        <v>142.75890000000001</v>
      </c>
      <c r="S7">
        <v>144.7706</v>
      </c>
      <c r="T7">
        <v>143.92910000000001</v>
      </c>
      <c r="U7">
        <v>150.20330000000001</v>
      </c>
      <c r="V7">
        <v>144.58709999999999</v>
      </c>
      <c r="W7">
        <v>144.28829999999999</v>
      </c>
      <c r="X7">
        <v>141.91640000000001</v>
      </c>
      <c r="Y7">
        <v>141.91640000000001</v>
      </c>
      <c r="Z7">
        <v>142.16540000000001</v>
      </c>
    </row>
    <row r="8" spans="1:26" x14ac:dyDescent="0.15">
      <c r="A8">
        <v>154.0453</v>
      </c>
      <c r="B8">
        <v>157.0891</v>
      </c>
      <c r="C8">
        <v>159.28399999999999</v>
      </c>
      <c r="E8">
        <v>182.6711</v>
      </c>
      <c r="F8">
        <v>184.13159999999999</v>
      </c>
      <c r="G8">
        <v>141.6311</v>
      </c>
      <c r="H8">
        <v>143.15989999999999</v>
      </c>
      <c r="I8">
        <v>143.51939999999999</v>
      </c>
      <c r="J8">
        <v>142.16540000000001</v>
      </c>
      <c r="K8">
        <v>141.91640000000001</v>
      </c>
      <c r="L8">
        <v>141.6311</v>
      </c>
      <c r="M8">
        <v>150.20330000000001</v>
      </c>
      <c r="N8">
        <v>144.7687</v>
      </c>
      <c r="O8">
        <v>141.6311</v>
      </c>
      <c r="P8">
        <v>148.6079</v>
      </c>
      <c r="Q8">
        <v>160.03960000000001</v>
      </c>
      <c r="R8">
        <v>142.75890000000001</v>
      </c>
      <c r="S8">
        <v>144.7706</v>
      </c>
      <c r="T8">
        <v>143.92910000000001</v>
      </c>
      <c r="U8">
        <v>150.20330000000001</v>
      </c>
      <c r="V8">
        <v>144.58709999999999</v>
      </c>
      <c r="W8">
        <v>144.28829999999999</v>
      </c>
      <c r="X8">
        <v>141.91640000000001</v>
      </c>
      <c r="Y8">
        <v>141.91640000000001</v>
      </c>
      <c r="Z8">
        <v>142.16540000000001</v>
      </c>
    </row>
    <row r="9" spans="1:26" x14ac:dyDescent="0.15">
      <c r="A9">
        <v>154.0453</v>
      </c>
      <c r="B9">
        <v>157.0891</v>
      </c>
      <c r="C9">
        <v>159.28399999999999</v>
      </c>
      <c r="E9">
        <v>182.6711</v>
      </c>
      <c r="F9">
        <v>184.13159999999999</v>
      </c>
      <c r="G9">
        <v>141.6311</v>
      </c>
      <c r="H9">
        <v>143.15989999999999</v>
      </c>
      <c r="I9">
        <v>143.51939999999999</v>
      </c>
      <c r="J9">
        <v>142.16540000000001</v>
      </c>
      <c r="K9">
        <v>141.91640000000001</v>
      </c>
      <c r="L9">
        <v>141.6311</v>
      </c>
      <c r="M9">
        <v>150.20330000000001</v>
      </c>
      <c r="N9">
        <v>144.7687</v>
      </c>
      <c r="O9">
        <v>141.6311</v>
      </c>
      <c r="P9">
        <v>148.6079</v>
      </c>
      <c r="Q9">
        <v>160.03960000000001</v>
      </c>
      <c r="R9">
        <v>142.75890000000001</v>
      </c>
      <c r="S9">
        <v>144.7706</v>
      </c>
      <c r="T9">
        <v>143.92910000000001</v>
      </c>
      <c r="U9">
        <v>150.20330000000001</v>
      </c>
      <c r="V9">
        <v>144.58709999999999</v>
      </c>
      <c r="W9">
        <v>144.28829999999999</v>
      </c>
      <c r="X9">
        <v>141.91640000000001</v>
      </c>
      <c r="Y9">
        <v>141.91640000000001</v>
      </c>
      <c r="Z9">
        <v>142.16540000000001</v>
      </c>
    </row>
    <row r="10" spans="1:26" x14ac:dyDescent="0.15">
      <c r="A10">
        <v>154.0453</v>
      </c>
      <c r="B10">
        <v>152.96629999999999</v>
      </c>
      <c r="C10">
        <v>158.4804</v>
      </c>
      <c r="E10">
        <v>152.0591</v>
      </c>
      <c r="F10">
        <v>184.13159999999999</v>
      </c>
      <c r="G10">
        <v>141.6311</v>
      </c>
      <c r="H10">
        <v>143.15989999999999</v>
      </c>
      <c r="I10">
        <v>143.51939999999999</v>
      </c>
      <c r="J10">
        <v>142.16540000000001</v>
      </c>
      <c r="K10">
        <v>141.91640000000001</v>
      </c>
      <c r="L10">
        <v>141.6311</v>
      </c>
      <c r="M10">
        <v>150.20330000000001</v>
      </c>
      <c r="N10">
        <v>144.7687</v>
      </c>
      <c r="O10">
        <v>141.6311</v>
      </c>
      <c r="P10">
        <v>148.6079</v>
      </c>
      <c r="Q10">
        <v>160.03960000000001</v>
      </c>
      <c r="R10">
        <v>142.75890000000001</v>
      </c>
      <c r="S10">
        <v>144.7706</v>
      </c>
      <c r="T10">
        <v>143.92910000000001</v>
      </c>
      <c r="U10">
        <v>150.20330000000001</v>
      </c>
      <c r="V10">
        <v>144.58709999999999</v>
      </c>
      <c r="W10">
        <v>144.28829999999999</v>
      </c>
      <c r="X10">
        <v>141.91640000000001</v>
      </c>
      <c r="Y10">
        <v>141.91640000000001</v>
      </c>
      <c r="Z10">
        <v>142.16540000000001</v>
      </c>
    </row>
    <row r="11" spans="1:26" x14ac:dyDescent="0.15">
      <c r="A11">
        <v>154.0453</v>
      </c>
      <c r="B11">
        <v>152.96629999999999</v>
      </c>
      <c r="C11">
        <v>158.4804</v>
      </c>
      <c r="E11">
        <v>147.31829999999999</v>
      </c>
      <c r="F11">
        <v>182.29470000000001</v>
      </c>
      <c r="G11">
        <v>140.70580000000001</v>
      </c>
      <c r="H11">
        <v>143.15989999999999</v>
      </c>
      <c r="I11">
        <v>143.51939999999999</v>
      </c>
      <c r="J11">
        <v>142.16540000000001</v>
      </c>
      <c r="K11">
        <v>141.91640000000001</v>
      </c>
      <c r="L11">
        <v>141.6311</v>
      </c>
      <c r="M11">
        <v>150.20330000000001</v>
      </c>
      <c r="N11">
        <v>144.7687</v>
      </c>
      <c r="O11">
        <v>141.6311</v>
      </c>
      <c r="P11">
        <v>148.6079</v>
      </c>
      <c r="Q11">
        <v>160.03960000000001</v>
      </c>
      <c r="R11">
        <v>142.75890000000001</v>
      </c>
      <c r="S11">
        <v>144.7706</v>
      </c>
      <c r="T11">
        <v>143.92910000000001</v>
      </c>
      <c r="U11">
        <v>150.20330000000001</v>
      </c>
      <c r="V11">
        <v>144.58709999999999</v>
      </c>
      <c r="W11">
        <v>144.28829999999999</v>
      </c>
      <c r="X11">
        <v>141.91640000000001</v>
      </c>
      <c r="Y11">
        <v>141.91640000000001</v>
      </c>
      <c r="Z11">
        <v>142.16540000000001</v>
      </c>
    </row>
    <row r="12" spans="1:26" x14ac:dyDescent="0.15">
      <c r="A12">
        <v>154.0453</v>
      </c>
      <c r="B12">
        <v>152.96629999999999</v>
      </c>
      <c r="C12">
        <v>158.4804</v>
      </c>
      <c r="E12">
        <v>147.31829999999999</v>
      </c>
      <c r="F12">
        <v>182.29470000000001</v>
      </c>
      <c r="G12">
        <v>140.70580000000001</v>
      </c>
      <c r="H12">
        <v>143.15989999999999</v>
      </c>
      <c r="I12">
        <v>143.51939999999999</v>
      </c>
      <c r="J12">
        <v>142.16540000000001</v>
      </c>
      <c r="K12">
        <v>141.91640000000001</v>
      </c>
      <c r="L12">
        <v>141.6311</v>
      </c>
      <c r="M12">
        <v>150.20330000000001</v>
      </c>
      <c r="N12">
        <v>144.7687</v>
      </c>
      <c r="O12">
        <v>141.6311</v>
      </c>
      <c r="P12">
        <v>148.6079</v>
      </c>
      <c r="Q12">
        <v>160.03960000000001</v>
      </c>
      <c r="R12">
        <v>142.75890000000001</v>
      </c>
      <c r="S12">
        <v>144.7706</v>
      </c>
      <c r="T12">
        <v>143.92910000000001</v>
      </c>
      <c r="U12">
        <v>147.0694</v>
      </c>
      <c r="V12">
        <v>143.51939999999999</v>
      </c>
      <c r="W12">
        <v>144.28829999999999</v>
      </c>
      <c r="X12">
        <v>141.91640000000001</v>
      </c>
      <c r="Y12">
        <v>141.91640000000001</v>
      </c>
      <c r="Z12">
        <v>142.16540000000001</v>
      </c>
    </row>
    <row r="13" spans="1:26" x14ac:dyDescent="0.15">
      <c r="A13">
        <v>154.0453</v>
      </c>
      <c r="B13">
        <v>152.96629999999999</v>
      </c>
      <c r="C13">
        <v>158.4804</v>
      </c>
      <c r="E13">
        <v>147.31829999999999</v>
      </c>
      <c r="F13">
        <v>182.29470000000001</v>
      </c>
      <c r="G13">
        <v>140.70580000000001</v>
      </c>
      <c r="H13">
        <v>143.15989999999999</v>
      </c>
      <c r="I13">
        <v>143.51939999999999</v>
      </c>
      <c r="J13">
        <v>142.16540000000001</v>
      </c>
      <c r="K13">
        <v>141.91640000000001</v>
      </c>
      <c r="L13">
        <v>141.6311</v>
      </c>
      <c r="M13">
        <v>150.20330000000001</v>
      </c>
      <c r="N13">
        <v>144.7687</v>
      </c>
      <c r="O13">
        <v>141.6311</v>
      </c>
      <c r="P13">
        <v>148.6079</v>
      </c>
      <c r="Q13">
        <v>160.03960000000001</v>
      </c>
      <c r="R13">
        <v>142.75890000000001</v>
      </c>
      <c r="S13">
        <v>144.7706</v>
      </c>
      <c r="T13">
        <v>143.92910000000001</v>
      </c>
      <c r="U13">
        <v>147.0694</v>
      </c>
      <c r="V13">
        <v>143.51939999999999</v>
      </c>
      <c r="W13">
        <v>144.28829999999999</v>
      </c>
      <c r="X13">
        <v>141.91640000000001</v>
      </c>
      <c r="Y13">
        <v>141.91640000000001</v>
      </c>
      <c r="Z13">
        <v>142.16540000000001</v>
      </c>
    </row>
    <row r="14" spans="1:26" x14ac:dyDescent="0.15">
      <c r="A14">
        <v>154.0453</v>
      </c>
      <c r="B14">
        <v>152.96629999999999</v>
      </c>
      <c r="C14">
        <v>158.4804</v>
      </c>
      <c r="E14">
        <v>147.31829999999999</v>
      </c>
      <c r="F14">
        <v>182.29470000000001</v>
      </c>
      <c r="G14">
        <v>140.70580000000001</v>
      </c>
      <c r="H14">
        <v>143.15989999999999</v>
      </c>
      <c r="I14">
        <v>143.51939999999999</v>
      </c>
      <c r="J14">
        <v>142.16540000000001</v>
      </c>
      <c r="K14">
        <v>141.91640000000001</v>
      </c>
      <c r="L14">
        <v>141.6311</v>
      </c>
      <c r="M14">
        <v>150.20330000000001</v>
      </c>
      <c r="N14">
        <v>144.7687</v>
      </c>
      <c r="O14">
        <v>141.6311</v>
      </c>
      <c r="P14">
        <v>148.6079</v>
      </c>
      <c r="Q14">
        <v>158.28739999999999</v>
      </c>
      <c r="R14">
        <v>142.75890000000001</v>
      </c>
      <c r="S14">
        <v>144.7706</v>
      </c>
      <c r="T14">
        <v>143.92910000000001</v>
      </c>
      <c r="U14">
        <v>147.0694</v>
      </c>
      <c r="V14">
        <v>143.51939999999999</v>
      </c>
      <c r="W14">
        <v>144.28829999999999</v>
      </c>
      <c r="X14">
        <v>141.91640000000001</v>
      </c>
      <c r="Y14">
        <v>141.91640000000001</v>
      </c>
      <c r="Z14">
        <v>142.16540000000001</v>
      </c>
    </row>
    <row r="15" spans="1:26" x14ac:dyDescent="0.15">
      <c r="A15">
        <v>147.48910000000001</v>
      </c>
      <c r="B15">
        <v>152.96629999999999</v>
      </c>
      <c r="C15">
        <v>158.4804</v>
      </c>
      <c r="E15">
        <v>147.31829999999999</v>
      </c>
      <c r="F15">
        <v>180.5352</v>
      </c>
      <c r="G15">
        <v>140.70580000000001</v>
      </c>
      <c r="H15">
        <v>143.15989999999999</v>
      </c>
      <c r="I15">
        <v>143.51939999999999</v>
      </c>
      <c r="J15">
        <v>142.16540000000001</v>
      </c>
      <c r="K15">
        <v>141.91640000000001</v>
      </c>
      <c r="L15">
        <v>141.6311</v>
      </c>
      <c r="M15">
        <v>150.20330000000001</v>
      </c>
      <c r="N15">
        <v>144.7687</v>
      </c>
      <c r="O15">
        <v>141.6311</v>
      </c>
      <c r="P15">
        <v>148.6079</v>
      </c>
      <c r="Q15">
        <v>158.28739999999999</v>
      </c>
      <c r="R15">
        <v>142.75890000000001</v>
      </c>
      <c r="S15">
        <v>144.7706</v>
      </c>
      <c r="T15">
        <v>143.92910000000001</v>
      </c>
      <c r="U15">
        <v>141.6311</v>
      </c>
      <c r="V15">
        <v>143.51939999999999</v>
      </c>
      <c r="W15">
        <v>144.28829999999999</v>
      </c>
      <c r="X15">
        <v>141.91640000000001</v>
      </c>
      <c r="Y15">
        <v>141.91640000000001</v>
      </c>
      <c r="Z15">
        <v>142.16540000000001</v>
      </c>
    </row>
    <row r="16" spans="1:26" x14ac:dyDescent="0.15">
      <c r="A16">
        <v>147.48910000000001</v>
      </c>
      <c r="B16">
        <v>152.96629999999999</v>
      </c>
      <c r="C16">
        <v>158.4804</v>
      </c>
      <c r="E16">
        <v>147.31829999999999</v>
      </c>
      <c r="F16">
        <v>180.5352</v>
      </c>
      <c r="G16">
        <v>140.70580000000001</v>
      </c>
      <c r="H16">
        <v>143.15989999999999</v>
      </c>
      <c r="I16">
        <v>143.51939999999999</v>
      </c>
      <c r="J16">
        <v>142.16540000000001</v>
      </c>
      <c r="K16">
        <v>141.91640000000001</v>
      </c>
      <c r="L16">
        <v>141.6311</v>
      </c>
      <c r="M16">
        <v>150.20330000000001</v>
      </c>
      <c r="N16">
        <v>144.7687</v>
      </c>
      <c r="O16">
        <v>141.6311</v>
      </c>
      <c r="P16">
        <v>148.6079</v>
      </c>
      <c r="Q16">
        <v>158.28739999999999</v>
      </c>
      <c r="R16">
        <v>142.75890000000001</v>
      </c>
      <c r="S16">
        <v>144.7706</v>
      </c>
      <c r="T16">
        <v>143.92910000000001</v>
      </c>
      <c r="U16">
        <v>141.6311</v>
      </c>
      <c r="V16">
        <v>143.51939999999999</v>
      </c>
      <c r="W16">
        <v>144.28829999999999</v>
      </c>
      <c r="X16">
        <v>141.91640000000001</v>
      </c>
      <c r="Y16">
        <v>141.91640000000001</v>
      </c>
      <c r="Z16">
        <v>142.16540000000001</v>
      </c>
    </row>
    <row r="17" spans="1:26" x14ac:dyDescent="0.15">
      <c r="A17">
        <v>147.48910000000001</v>
      </c>
      <c r="B17">
        <v>152.96629999999999</v>
      </c>
      <c r="C17">
        <v>158.4804</v>
      </c>
      <c r="E17">
        <v>147.31829999999999</v>
      </c>
      <c r="F17">
        <v>180.5352</v>
      </c>
      <c r="G17">
        <v>140.70580000000001</v>
      </c>
      <c r="H17">
        <v>143.15989999999999</v>
      </c>
      <c r="I17">
        <v>143.51939999999999</v>
      </c>
      <c r="J17">
        <v>142.16540000000001</v>
      </c>
      <c r="K17">
        <v>141.91640000000001</v>
      </c>
      <c r="L17">
        <v>141.6311</v>
      </c>
      <c r="M17">
        <v>150.20330000000001</v>
      </c>
      <c r="N17">
        <v>144.7687</v>
      </c>
      <c r="O17">
        <v>141.6311</v>
      </c>
      <c r="P17">
        <v>148.6079</v>
      </c>
      <c r="Q17">
        <v>158.28739999999999</v>
      </c>
      <c r="R17">
        <v>142.75890000000001</v>
      </c>
      <c r="S17">
        <v>144.7706</v>
      </c>
      <c r="T17">
        <v>143.92910000000001</v>
      </c>
      <c r="U17">
        <v>141.6311</v>
      </c>
      <c r="V17">
        <v>143.51939999999999</v>
      </c>
      <c r="W17">
        <v>144.28829999999999</v>
      </c>
      <c r="X17">
        <v>141.91640000000001</v>
      </c>
      <c r="Y17">
        <v>141.91640000000001</v>
      </c>
      <c r="Z17">
        <v>142.16540000000001</v>
      </c>
    </row>
    <row r="18" spans="1:26" x14ac:dyDescent="0.15">
      <c r="A18">
        <v>147.48910000000001</v>
      </c>
      <c r="B18">
        <v>152.96629999999999</v>
      </c>
      <c r="C18">
        <v>158.4804</v>
      </c>
      <c r="E18">
        <v>147.31829999999999</v>
      </c>
      <c r="F18">
        <v>180.5352</v>
      </c>
      <c r="G18">
        <v>140.70580000000001</v>
      </c>
      <c r="H18">
        <v>143.15989999999999</v>
      </c>
      <c r="I18">
        <v>143.51939999999999</v>
      </c>
      <c r="J18">
        <v>142.16540000000001</v>
      </c>
      <c r="K18">
        <v>141.6311</v>
      </c>
      <c r="L18">
        <v>141.6311</v>
      </c>
      <c r="M18">
        <v>150.20330000000001</v>
      </c>
      <c r="N18">
        <v>144.7687</v>
      </c>
      <c r="O18">
        <v>141.6311</v>
      </c>
      <c r="P18">
        <v>148.6079</v>
      </c>
      <c r="Q18">
        <v>158.28739999999999</v>
      </c>
      <c r="R18">
        <v>142.75890000000001</v>
      </c>
      <c r="S18">
        <v>144.7706</v>
      </c>
      <c r="T18">
        <v>143.92910000000001</v>
      </c>
      <c r="U18">
        <v>141.6311</v>
      </c>
      <c r="V18">
        <v>143.51939999999999</v>
      </c>
      <c r="W18">
        <v>144.28829999999999</v>
      </c>
      <c r="X18">
        <v>141.91640000000001</v>
      </c>
      <c r="Y18">
        <v>141.91640000000001</v>
      </c>
      <c r="Z18">
        <v>142.16540000000001</v>
      </c>
    </row>
    <row r="19" spans="1:26" x14ac:dyDescent="0.15">
      <c r="A19">
        <v>147.48910000000001</v>
      </c>
      <c r="B19">
        <v>152.96629999999999</v>
      </c>
      <c r="C19">
        <v>158.4804</v>
      </c>
      <c r="E19">
        <v>147.31829999999999</v>
      </c>
      <c r="F19">
        <v>180.5352</v>
      </c>
      <c r="G19">
        <v>140.70580000000001</v>
      </c>
      <c r="H19">
        <v>143.15989999999999</v>
      </c>
      <c r="I19">
        <v>143.51939999999999</v>
      </c>
      <c r="J19">
        <v>142.16540000000001</v>
      </c>
      <c r="K19">
        <v>141.6311</v>
      </c>
      <c r="L19">
        <v>141.6311</v>
      </c>
      <c r="M19">
        <v>150.20330000000001</v>
      </c>
      <c r="N19">
        <v>144.7687</v>
      </c>
      <c r="O19">
        <v>141.6311</v>
      </c>
      <c r="P19">
        <v>148.6079</v>
      </c>
      <c r="Q19">
        <v>158.28739999999999</v>
      </c>
      <c r="R19">
        <v>142.75890000000001</v>
      </c>
      <c r="S19">
        <v>144.7706</v>
      </c>
      <c r="T19">
        <v>143.92910000000001</v>
      </c>
      <c r="U19">
        <v>141.6311</v>
      </c>
      <c r="V19">
        <v>143.51939999999999</v>
      </c>
      <c r="W19">
        <v>144.28829999999999</v>
      </c>
      <c r="X19">
        <v>141.91640000000001</v>
      </c>
      <c r="Y19">
        <v>141.91640000000001</v>
      </c>
      <c r="Z19">
        <v>142.16540000000001</v>
      </c>
    </row>
    <row r="20" spans="1:26" x14ac:dyDescent="0.15">
      <c r="A20">
        <v>147.48910000000001</v>
      </c>
      <c r="B20">
        <v>152.96629999999999</v>
      </c>
      <c r="C20">
        <v>158.4804</v>
      </c>
      <c r="E20">
        <v>147.31829999999999</v>
      </c>
      <c r="F20">
        <v>180.5352</v>
      </c>
      <c r="G20">
        <v>140.70580000000001</v>
      </c>
      <c r="H20">
        <v>143.15989999999999</v>
      </c>
      <c r="I20">
        <v>143.51939999999999</v>
      </c>
      <c r="J20">
        <v>142.16540000000001</v>
      </c>
      <c r="K20">
        <v>141.6311</v>
      </c>
      <c r="L20">
        <v>141.6311</v>
      </c>
      <c r="M20">
        <v>150.20330000000001</v>
      </c>
      <c r="N20">
        <v>144.7687</v>
      </c>
      <c r="O20">
        <v>141.6311</v>
      </c>
      <c r="P20">
        <v>148.6079</v>
      </c>
      <c r="Q20">
        <v>158.28739999999999</v>
      </c>
      <c r="R20">
        <v>142.75890000000001</v>
      </c>
      <c r="S20">
        <v>144.7706</v>
      </c>
      <c r="T20">
        <v>143.92910000000001</v>
      </c>
      <c r="U20">
        <v>141.6311</v>
      </c>
      <c r="V20">
        <v>143.51939999999999</v>
      </c>
      <c r="W20">
        <v>144.28829999999999</v>
      </c>
      <c r="X20">
        <v>141.91640000000001</v>
      </c>
      <c r="Y20">
        <v>141.91640000000001</v>
      </c>
      <c r="Z20">
        <v>142.16540000000001</v>
      </c>
    </row>
    <row r="21" spans="1:26" x14ac:dyDescent="0.15">
      <c r="A21">
        <v>147.48910000000001</v>
      </c>
      <c r="B21">
        <v>152.96629999999999</v>
      </c>
      <c r="C21">
        <v>158.4804</v>
      </c>
      <c r="E21">
        <v>147.31829999999999</v>
      </c>
      <c r="F21">
        <v>180.5352</v>
      </c>
      <c r="G21">
        <v>140.70580000000001</v>
      </c>
      <c r="H21">
        <v>143.15989999999999</v>
      </c>
      <c r="I21">
        <v>143.51939999999999</v>
      </c>
      <c r="J21">
        <v>142.16540000000001</v>
      </c>
      <c r="K21">
        <v>141.6311</v>
      </c>
      <c r="L21">
        <v>141.6311</v>
      </c>
      <c r="M21">
        <v>150.20330000000001</v>
      </c>
      <c r="N21">
        <v>144.7687</v>
      </c>
      <c r="O21">
        <v>141.6311</v>
      </c>
      <c r="P21">
        <v>146.66069999999999</v>
      </c>
      <c r="Q21">
        <v>158.28739999999999</v>
      </c>
      <c r="R21">
        <v>142.75890000000001</v>
      </c>
      <c r="S21">
        <v>144.7706</v>
      </c>
      <c r="T21">
        <v>143.92910000000001</v>
      </c>
      <c r="U21">
        <v>141.6311</v>
      </c>
      <c r="V21">
        <v>143.51939999999999</v>
      </c>
      <c r="W21">
        <v>144.28829999999999</v>
      </c>
      <c r="X21">
        <v>141.91640000000001</v>
      </c>
      <c r="Y21">
        <v>141.91640000000001</v>
      </c>
      <c r="Z21">
        <v>142.16540000000001</v>
      </c>
    </row>
    <row r="22" spans="1:26" x14ac:dyDescent="0.15">
      <c r="A22">
        <v>147.48910000000001</v>
      </c>
      <c r="B22">
        <v>152.96629999999999</v>
      </c>
      <c r="C22">
        <v>158.4804</v>
      </c>
      <c r="E22">
        <v>147.31829999999999</v>
      </c>
      <c r="F22">
        <v>180.5352</v>
      </c>
      <c r="G22">
        <v>140.70580000000001</v>
      </c>
      <c r="H22">
        <v>143.15989999999999</v>
      </c>
      <c r="I22">
        <v>143.51939999999999</v>
      </c>
      <c r="J22">
        <v>142.16540000000001</v>
      </c>
      <c r="K22">
        <v>141.6311</v>
      </c>
      <c r="L22">
        <v>141.6311</v>
      </c>
      <c r="M22">
        <v>150.20330000000001</v>
      </c>
      <c r="N22">
        <v>144.7687</v>
      </c>
      <c r="O22">
        <v>141.6311</v>
      </c>
      <c r="P22">
        <v>146.66069999999999</v>
      </c>
      <c r="Q22">
        <v>158.28739999999999</v>
      </c>
      <c r="R22">
        <v>142.75890000000001</v>
      </c>
      <c r="S22">
        <v>144.7706</v>
      </c>
      <c r="T22">
        <v>143.92910000000001</v>
      </c>
      <c r="U22">
        <v>141.6311</v>
      </c>
      <c r="V22">
        <v>143.51939999999999</v>
      </c>
      <c r="W22">
        <v>144.28829999999999</v>
      </c>
      <c r="X22">
        <v>141.91640000000001</v>
      </c>
      <c r="Y22">
        <v>141.91640000000001</v>
      </c>
      <c r="Z22">
        <v>142.16540000000001</v>
      </c>
    </row>
    <row r="23" spans="1:26" x14ac:dyDescent="0.15">
      <c r="A23">
        <v>147.48910000000001</v>
      </c>
      <c r="B23">
        <v>152.96629999999999</v>
      </c>
      <c r="C23">
        <v>158.4804</v>
      </c>
      <c r="E23">
        <v>147.31829999999999</v>
      </c>
      <c r="F23">
        <v>173.92339999999999</v>
      </c>
      <c r="G23">
        <v>140.70580000000001</v>
      </c>
      <c r="H23">
        <v>143.15989999999999</v>
      </c>
      <c r="I23">
        <v>143.51939999999999</v>
      </c>
      <c r="J23">
        <v>142.16540000000001</v>
      </c>
      <c r="K23">
        <v>141.6311</v>
      </c>
      <c r="L23">
        <v>141.6311</v>
      </c>
      <c r="M23">
        <v>150.20330000000001</v>
      </c>
      <c r="N23">
        <v>144.7687</v>
      </c>
      <c r="O23">
        <v>141.6311</v>
      </c>
      <c r="P23">
        <v>146.66069999999999</v>
      </c>
      <c r="Q23">
        <v>158.28739999999999</v>
      </c>
      <c r="R23">
        <v>142.75890000000001</v>
      </c>
      <c r="S23">
        <v>144.58709999999999</v>
      </c>
      <c r="T23">
        <v>143.92910000000001</v>
      </c>
      <c r="U23">
        <v>141.6311</v>
      </c>
      <c r="V23">
        <v>143.51939999999999</v>
      </c>
      <c r="W23">
        <v>144.28829999999999</v>
      </c>
      <c r="X23">
        <v>141.91640000000001</v>
      </c>
      <c r="Y23">
        <v>141.91640000000001</v>
      </c>
      <c r="Z23">
        <v>142.16540000000001</v>
      </c>
    </row>
    <row r="24" spans="1:26" x14ac:dyDescent="0.15">
      <c r="A24">
        <v>147.48910000000001</v>
      </c>
      <c r="B24">
        <v>152.96629999999999</v>
      </c>
      <c r="C24">
        <v>149.76230000000001</v>
      </c>
      <c r="E24">
        <v>147.31829999999999</v>
      </c>
      <c r="F24">
        <v>173.92339999999999</v>
      </c>
      <c r="G24">
        <v>140.70580000000001</v>
      </c>
      <c r="H24">
        <v>143.15989999999999</v>
      </c>
      <c r="I24">
        <v>143.51939999999999</v>
      </c>
      <c r="J24">
        <v>142.16540000000001</v>
      </c>
      <c r="K24">
        <v>141.6311</v>
      </c>
      <c r="L24">
        <v>141.6311</v>
      </c>
      <c r="M24">
        <v>150.20330000000001</v>
      </c>
      <c r="N24">
        <v>144.7687</v>
      </c>
      <c r="O24">
        <v>141.6311</v>
      </c>
      <c r="P24">
        <v>146.66069999999999</v>
      </c>
      <c r="Q24">
        <v>158.28739999999999</v>
      </c>
      <c r="R24">
        <v>142.75890000000001</v>
      </c>
      <c r="S24">
        <v>144.58709999999999</v>
      </c>
      <c r="T24">
        <v>143.92910000000001</v>
      </c>
      <c r="U24">
        <v>141.6311</v>
      </c>
      <c r="V24">
        <v>143.51939999999999</v>
      </c>
      <c r="W24">
        <v>144.28829999999999</v>
      </c>
      <c r="X24">
        <v>141.91640000000001</v>
      </c>
      <c r="Y24">
        <v>141.91640000000001</v>
      </c>
      <c r="Z24">
        <v>142.16540000000001</v>
      </c>
    </row>
    <row r="25" spans="1:26" x14ac:dyDescent="0.15">
      <c r="A25">
        <v>147.48910000000001</v>
      </c>
      <c r="B25">
        <v>152.96629999999999</v>
      </c>
      <c r="C25">
        <v>149.76230000000001</v>
      </c>
      <c r="E25">
        <v>147.31829999999999</v>
      </c>
      <c r="F25">
        <v>169.8442</v>
      </c>
      <c r="G25">
        <v>140.70580000000001</v>
      </c>
      <c r="H25">
        <v>143.15989999999999</v>
      </c>
      <c r="I25">
        <v>143.51939999999999</v>
      </c>
      <c r="J25">
        <v>142.16540000000001</v>
      </c>
      <c r="K25">
        <v>141.6311</v>
      </c>
      <c r="L25">
        <v>141.6311</v>
      </c>
      <c r="M25">
        <v>150.20330000000001</v>
      </c>
      <c r="N25">
        <v>144.7687</v>
      </c>
      <c r="O25">
        <v>141.6311</v>
      </c>
      <c r="P25">
        <v>146.66069999999999</v>
      </c>
      <c r="Q25">
        <v>158.28739999999999</v>
      </c>
      <c r="R25">
        <v>142.75890000000001</v>
      </c>
      <c r="S25">
        <v>144.58709999999999</v>
      </c>
      <c r="T25">
        <v>143.92910000000001</v>
      </c>
      <c r="U25">
        <v>141.6311</v>
      </c>
      <c r="V25">
        <v>143.51939999999999</v>
      </c>
      <c r="W25">
        <v>144.28829999999999</v>
      </c>
      <c r="X25">
        <v>141.91640000000001</v>
      </c>
      <c r="Y25">
        <v>141.91640000000001</v>
      </c>
      <c r="Z25">
        <v>142.16540000000001</v>
      </c>
    </row>
    <row r="26" spans="1:26" x14ac:dyDescent="0.15">
      <c r="A26">
        <v>147.48910000000001</v>
      </c>
      <c r="B26">
        <v>152.96629999999999</v>
      </c>
      <c r="C26">
        <v>149.76230000000001</v>
      </c>
      <c r="E26">
        <v>147.31829999999999</v>
      </c>
      <c r="F26">
        <v>152.62180000000001</v>
      </c>
      <c r="G26">
        <v>140.70580000000001</v>
      </c>
      <c r="H26">
        <v>143.15989999999999</v>
      </c>
      <c r="I26">
        <v>143.51939999999999</v>
      </c>
      <c r="J26">
        <v>142.16540000000001</v>
      </c>
      <c r="K26">
        <v>141.6311</v>
      </c>
      <c r="L26">
        <v>141.6311</v>
      </c>
      <c r="M26">
        <v>150.20330000000001</v>
      </c>
      <c r="N26">
        <v>144.7687</v>
      </c>
      <c r="O26">
        <v>141.6311</v>
      </c>
      <c r="P26">
        <v>146.66069999999999</v>
      </c>
      <c r="Q26">
        <v>158.28739999999999</v>
      </c>
      <c r="R26">
        <v>142.75890000000001</v>
      </c>
      <c r="S26">
        <v>144.58709999999999</v>
      </c>
      <c r="T26">
        <v>143.92910000000001</v>
      </c>
      <c r="U26">
        <v>139.97819999999999</v>
      </c>
      <c r="V26">
        <v>143.51939999999999</v>
      </c>
      <c r="W26">
        <v>144.28829999999999</v>
      </c>
      <c r="X26">
        <v>141.91640000000001</v>
      </c>
      <c r="Y26">
        <v>141.91640000000001</v>
      </c>
      <c r="Z26">
        <v>142.16540000000001</v>
      </c>
    </row>
    <row r="27" spans="1:26" x14ac:dyDescent="0.15">
      <c r="A27">
        <v>147.48910000000001</v>
      </c>
      <c r="B27">
        <v>152.96629999999999</v>
      </c>
      <c r="C27">
        <v>149.76230000000001</v>
      </c>
      <c r="E27">
        <v>147.31829999999999</v>
      </c>
      <c r="F27">
        <v>152.62180000000001</v>
      </c>
      <c r="G27">
        <v>140.70580000000001</v>
      </c>
      <c r="H27">
        <v>143.15989999999999</v>
      </c>
      <c r="I27">
        <v>143.51939999999999</v>
      </c>
      <c r="J27">
        <v>142.16540000000001</v>
      </c>
      <c r="K27">
        <v>141.6311</v>
      </c>
      <c r="L27">
        <v>140.70580000000001</v>
      </c>
      <c r="M27">
        <v>150.20330000000001</v>
      </c>
      <c r="N27">
        <v>144.7687</v>
      </c>
      <c r="O27">
        <v>141.6311</v>
      </c>
      <c r="P27">
        <v>146.66069999999999</v>
      </c>
      <c r="Q27">
        <v>158.28739999999999</v>
      </c>
      <c r="R27">
        <v>142.75890000000001</v>
      </c>
      <c r="S27">
        <v>144.58709999999999</v>
      </c>
      <c r="T27">
        <v>143.92910000000001</v>
      </c>
      <c r="V27">
        <v>143.51939999999999</v>
      </c>
      <c r="W27">
        <v>141.91640000000001</v>
      </c>
      <c r="X27">
        <v>141.91640000000001</v>
      </c>
      <c r="Y27">
        <v>141.91640000000001</v>
      </c>
      <c r="Z27">
        <v>142.16540000000001</v>
      </c>
    </row>
    <row r="28" spans="1:26" x14ac:dyDescent="0.15">
      <c r="A28">
        <v>147.48910000000001</v>
      </c>
      <c r="B28">
        <v>152.96629999999999</v>
      </c>
      <c r="C28">
        <v>146.505</v>
      </c>
      <c r="E28">
        <v>147.31829999999999</v>
      </c>
      <c r="F28">
        <v>152.62180000000001</v>
      </c>
      <c r="G28">
        <v>140.70580000000001</v>
      </c>
      <c r="H28">
        <v>143.15989999999999</v>
      </c>
      <c r="I28">
        <v>143.51939999999999</v>
      </c>
      <c r="J28">
        <v>142.16540000000001</v>
      </c>
      <c r="K28">
        <v>141.6311</v>
      </c>
      <c r="L28">
        <v>140.70580000000001</v>
      </c>
      <c r="M28">
        <v>150.20330000000001</v>
      </c>
      <c r="N28">
        <v>144.7687</v>
      </c>
      <c r="O28">
        <v>141.6311</v>
      </c>
      <c r="P28">
        <v>146.66069999999999</v>
      </c>
      <c r="Q28">
        <v>158.28739999999999</v>
      </c>
      <c r="R28">
        <v>142.75890000000001</v>
      </c>
      <c r="S28">
        <v>144.58709999999999</v>
      </c>
      <c r="T28">
        <v>143.92910000000001</v>
      </c>
      <c r="V28">
        <v>143.51939999999999</v>
      </c>
      <c r="W28">
        <v>141.91640000000001</v>
      </c>
      <c r="X28">
        <v>141.91640000000001</v>
      </c>
      <c r="Y28">
        <v>141.91640000000001</v>
      </c>
      <c r="Z28">
        <v>142.16540000000001</v>
      </c>
    </row>
    <row r="29" spans="1:26" x14ac:dyDescent="0.15">
      <c r="A29">
        <v>147.48910000000001</v>
      </c>
      <c r="B29">
        <v>152.6421</v>
      </c>
      <c r="C29">
        <v>146.505</v>
      </c>
      <c r="E29">
        <v>147.31829999999999</v>
      </c>
      <c r="F29">
        <v>152.62180000000001</v>
      </c>
      <c r="G29">
        <v>140.70580000000001</v>
      </c>
      <c r="H29">
        <v>141.6311</v>
      </c>
      <c r="I29">
        <v>143.51939999999999</v>
      </c>
      <c r="J29">
        <v>142.16540000000001</v>
      </c>
      <c r="K29">
        <v>141.6311</v>
      </c>
      <c r="L29">
        <v>140.70580000000001</v>
      </c>
      <c r="M29">
        <v>150.20330000000001</v>
      </c>
      <c r="N29">
        <v>144.7687</v>
      </c>
      <c r="O29">
        <v>141.6311</v>
      </c>
      <c r="P29">
        <v>146.66069999999999</v>
      </c>
      <c r="Q29">
        <v>158.28739999999999</v>
      </c>
      <c r="R29">
        <v>142.75890000000001</v>
      </c>
      <c r="S29">
        <v>144.58709999999999</v>
      </c>
      <c r="T29">
        <v>143.92910000000001</v>
      </c>
      <c r="V29">
        <v>143.51939999999999</v>
      </c>
      <c r="W29">
        <v>141.91640000000001</v>
      </c>
      <c r="X29">
        <v>141.91640000000001</v>
      </c>
      <c r="Y29">
        <v>141.91640000000001</v>
      </c>
      <c r="Z29">
        <v>142.16540000000001</v>
      </c>
    </row>
    <row r="30" spans="1:26" x14ac:dyDescent="0.15">
      <c r="A30">
        <v>147.48910000000001</v>
      </c>
      <c r="B30">
        <v>152.6421</v>
      </c>
      <c r="C30">
        <v>146.505</v>
      </c>
      <c r="E30">
        <v>147.31829999999999</v>
      </c>
      <c r="F30">
        <v>152.62180000000001</v>
      </c>
      <c r="G30">
        <v>140.70580000000001</v>
      </c>
      <c r="H30">
        <v>141.6311</v>
      </c>
      <c r="I30">
        <v>143.51939999999999</v>
      </c>
      <c r="J30">
        <v>142.16540000000001</v>
      </c>
      <c r="K30">
        <v>141.6311</v>
      </c>
      <c r="L30">
        <v>140.70580000000001</v>
      </c>
      <c r="M30">
        <v>150.20330000000001</v>
      </c>
      <c r="N30">
        <v>144.7687</v>
      </c>
      <c r="O30">
        <v>141.6311</v>
      </c>
      <c r="P30">
        <v>146.66069999999999</v>
      </c>
      <c r="Q30">
        <v>158.28739999999999</v>
      </c>
      <c r="R30">
        <v>142.75890000000001</v>
      </c>
      <c r="S30">
        <v>144.58709999999999</v>
      </c>
      <c r="T30">
        <v>143.92910000000001</v>
      </c>
      <c r="V30">
        <v>143.51939999999999</v>
      </c>
      <c r="W30">
        <v>141.91640000000001</v>
      </c>
      <c r="X30">
        <v>141.91640000000001</v>
      </c>
      <c r="Y30">
        <v>141.91640000000001</v>
      </c>
      <c r="Z30">
        <v>142.16540000000001</v>
      </c>
    </row>
    <row r="31" spans="1:26" x14ac:dyDescent="0.15">
      <c r="A31">
        <v>147.48910000000001</v>
      </c>
      <c r="B31">
        <v>152.6421</v>
      </c>
      <c r="C31">
        <v>146.505</v>
      </c>
      <c r="E31">
        <v>147.31829999999999</v>
      </c>
      <c r="F31">
        <v>152.62180000000001</v>
      </c>
      <c r="G31">
        <v>140.70580000000001</v>
      </c>
      <c r="H31">
        <v>141.6311</v>
      </c>
      <c r="I31">
        <v>143.51939999999999</v>
      </c>
      <c r="J31">
        <v>142.16540000000001</v>
      </c>
      <c r="K31">
        <v>141.6311</v>
      </c>
      <c r="L31">
        <v>140.70580000000001</v>
      </c>
      <c r="M31">
        <v>150.20330000000001</v>
      </c>
      <c r="N31">
        <v>144.7687</v>
      </c>
      <c r="O31">
        <v>141.6311</v>
      </c>
      <c r="P31">
        <v>146.66069999999999</v>
      </c>
      <c r="Q31">
        <v>158.28739999999999</v>
      </c>
      <c r="R31">
        <v>142.75890000000001</v>
      </c>
      <c r="S31">
        <v>144.58709999999999</v>
      </c>
      <c r="T31">
        <v>143.92910000000001</v>
      </c>
      <c r="V31">
        <v>143.51939999999999</v>
      </c>
      <c r="W31">
        <v>141.91640000000001</v>
      </c>
      <c r="X31">
        <v>141.91640000000001</v>
      </c>
      <c r="Y31">
        <v>141.91640000000001</v>
      </c>
      <c r="Z31">
        <v>142.16540000000001</v>
      </c>
    </row>
    <row r="32" spans="1:26" x14ac:dyDescent="0.15">
      <c r="A32">
        <v>145.92160000000001</v>
      </c>
      <c r="B32">
        <v>152.6421</v>
      </c>
      <c r="C32">
        <v>146.505</v>
      </c>
      <c r="E32">
        <v>147.31829999999999</v>
      </c>
      <c r="F32">
        <v>152.62180000000001</v>
      </c>
      <c r="G32">
        <v>140.70580000000001</v>
      </c>
      <c r="H32">
        <v>141.6311</v>
      </c>
      <c r="I32">
        <v>143.51939999999999</v>
      </c>
      <c r="J32">
        <v>139.5513</v>
      </c>
      <c r="K32">
        <v>141.6311</v>
      </c>
      <c r="L32">
        <v>140.70580000000001</v>
      </c>
      <c r="M32">
        <v>150.20330000000001</v>
      </c>
      <c r="N32">
        <v>144.7687</v>
      </c>
      <c r="O32">
        <v>141.6311</v>
      </c>
      <c r="P32">
        <v>146.66069999999999</v>
      </c>
      <c r="Q32">
        <v>158.28739999999999</v>
      </c>
      <c r="R32">
        <v>142.75890000000001</v>
      </c>
      <c r="S32">
        <v>144.58709999999999</v>
      </c>
      <c r="T32">
        <v>143.92910000000001</v>
      </c>
      <c r="V32">
        <v>143.51939999999999</v>
      </c>
      <c r="W32">
        <v>141.91640000000001</v>
      </c>
      <c r="X32">
        <v>141.91640000000001</v>
      </c>
      <c r="Y32">
        <v>141.91640000000001</v>
      </c>
      <c r="Z32">
        <v>142.16540000000001</v>
      </c>
    </row>
    <row r="33" spans="1:26" x14ac:dyDescent="0.15">
      <c r="A33">
        <v>145.92160000000001</v>
      </c>
      <c r="B33">
        <v>152.6421</v>
      </c>
      <c r="C33">
        <v>146.505</v>
      </c>
      <c r="E33">
        <v>147.31829999999999</v>
      </c>
      <c r="F33">
        <v>152.62180000000001</v>
      </c>
      <c r="G33">
        <v>140.70580000000001</v>
      </c>
      <c r="H33">
        <v>141.6311</v>
      </c>
      <c r="I33">
        <v>143.51939999999999</v>
      </c>
      <c r="K33">
        <v>141.6311</v>
      </c>
      <c r="L33">
        <v>140.70580000000001</v>
      </c>
      <c r="M33">
        <v>150.20330000000001</v>
      </c>
      <c r="N33">
        <v>144.7687</v>
      </c>
      <c r="O33">
        <v>141.6311</v>
      </c>
      <c r="P33">
        <v>146.66069999999999</v>
      </c>
      <c r="Q33">
        <v>158.28739999999999</v>
      </c>
      <c r="R33">
        <v>142.75890000000001</v>
      </c>
      <c r="S33">
        <v>144.58709999999999</v>
      </c>
      <c r="T33">
        <v>143.92910000000001</v>
      </c>
      <c r="V33">
        <v>143.51939999999999</v>
      </c>
      <c r="W33">
        <v>141.91640000000001</v>
      </c>
      <c r="X33">
        <v>141.91640000000001</v>
      </c>
      <c r="Y33">
        <v>141.91640000000001</v>
      </c>
      <c r="Z33">
        <v>142.16540000000001</v>
      </c>
    </row>
    <row r="34" spans="1:26" x14ac:dyDescent="0.15">
      <c r="A34">
        <v>145.92160000000001</v>
      </c>
      <c r="B34">
        <v>152.6421</v>
      </c>
      <c r="C34">
        <v>146.505</v>
      </c>
      <c r="E34">
        <v>146.505</v>
      </c>
      <c r="F34">
        <v>152.62180000000001</v>
      </c>
      <c r="G34">
        <v>140.70580000000001</v>
      </c>
      <c r="H34">
        <v>141.6311</v>
      </c>
      <c r="I34">
        <v>143.51939999999999</v>
      </c>
      <c r="K34">
        <v>141.6311</v>
      </c>
      <c r="L34">
        <v>140.279</v>
      </c>
      <c r="M34">
        <v>150.20330000000001</v>
      </c>
      <c r="N34">
        <v>144.7687</v>
      </c>
      <c r="O34">
        <v>141.6311</v>
      </c>
      <c r="P34">
        <v>146.66069999999999</v>
      </c>
      <c r="Q34">
        <v>158.28739999999999</v>
      </c>
      <c r="R34">
        <v>142.75890000000001</v>
      </c>
      <c r="S34">
        <v>144.58709999999999</v>
      </c>
      <c r="T34">
        <v>143.92910000000001</v>
      </c>
      <c r="V34">
        <v>143.51939999999999</v>
      </c>
      <c r="W34">
        <v>141.91640000000001</v>
      </c>
      <c r="X34">
        <v>141.91640000000001</v>
      </c>
      <c r="Y34">
        <v>141.91640000000001</v>
      </c>
      <c r="Z34">
        <v>142.16540000000001</v>
      </c>
    </row>
    <row r="35" spans="1:26" x14ac:dyDescent="0.15">
      <c r="A35">
        <v>145.92160000000001</v>
      </c>
      <c r="B35">
        <v>152.6421</v>
      </c>
      <c r="C35">
        <v>146.505</v>
      </c>
      <c r="E35">
        <v>146.505</v>
      </c>
      <c r="F35">
        <v>152.62180000000001</v>
      </c>
      <c r="G35">
        <v>140.70580000000001</v>
      </c>
      <c r="H35">
        <v>141.6311</v>
      </c>
      <c r="I35">
        <v>143.51939999999999</v>
      </c>
      <c r="K35">
        <v>141.6311</v>
      </c>
      <c r="L35">
        <v>140.279</v>
      </c>
      <c r="M35">
        <v>147.29089999999999</v>
      </c>
      <c r="N35">
        <v>144.7687</v>
      </c>
      <c r="O35">
        <v>141.6311</v>
      </c>
      <c r="P35">
        <v>145.9659</v>
      </c>
      <c r="Q35">
        <v>158.28739999999999</v>
      </c>
      <c r="R35">
        <v>142.75890000000001</v>
      </c>
      <c r="S35">
        <v>144.58709999999999</v>
      </c>
      <c r="T35">
        <v>143.92910000000001</v>
      </c>
      <c r="V35">
        <v>143.51939999999999</v>
      </c>
      <c r="W35">
        <v>141.91640000000001</v>
      </c>
      <c r="X35">
        <v>141.91640000000001</v>
      </c>
      <c r="Y35">
        <v>141.91640000000001</v>
      </c>
      <c r="Z35">
        <v>142.16540000000001</v>
      </c>
    </row>
    <row r="36" spans="1:26" x14ac:dyDescent="0.15">
      <c r="A36">
        <v>145.92160000000001</v>
      </c>
      <c r="B36">
        <v>152.6421</v>
      </c>
      <c r="C36">
        <v>146.505</v>
      </c>
      <c r="E36">
        <v>146.505</v>
      </c>
      <c r="F36">
        <v>152.62180000000001</v>
      </c>
      <c r="G36">
        <v>140.70580000000001</v>
      </c>
      <c r="H36">
        <v>141.6311</v>
      </c>
      <c r="I36">
        <v>143.51939999999999</v>
      </c>
      <c r="K36">
        <v>141.6311</v>
      </c>
      <c r="L36">
        <v>140.279</v>
      </c>
      <c r="M36">
        <v>147.29089999999999</v>
      </c>
      <c r="N36">
        <v>144.7687</v>
      </c>
      <c r="O36">
        <v>141.6311</v>
      </c>
      <c r="P36">
        <v>145.9659</v>
      </c>
      <c r="Q36">
        <v>158.28739999999999</v>
      </c>
      <c r="R36">
        <v>142.75890000000001</v>
      </c>
      <c r="S36">
        <v>144.58709999999999</v>
      </c>
      <c r="T36">
        <v>143.92910000000001</v>
      </c>
      <c r="V36">
        <v>143.51939999999999</v>
      </c>
      <c r="W36">
        <v>141.91640000000001</v>
      </c>
      <c r="X36">
        <v>141.91640000000001</v>
      </c>
      <c r="Y36">
        <v>141.91640000000001</v>
      </c>
      <c r="Z36">
        <v>142.16540000000001</v>
      </c>
    </row>
    <row r="37" spans="1:26" x14ac:dyDescent="0.15">
      <c r="A37">
        <v>145.678</v>
      </c>
      <c r="B37">
        <v>152.6421</v>
      </c>
      <c r="C37">
        <v>146.505</v>
      </c>
      <c r="E37">
        <v>146.505</v>
      </c>
      <c r="F37">
        <v>152.62180000000001</v>
      </c>
      <c r="G37">
        <v>140.70580000000001</v>
      </c>
      <c r="H37">
        <v>141.6311</v>
      </c>
      <c r="I37">
        <v>143.51939999999999</v>
      </c>
      <c r="K37">
        <v>141.6311</v>
      </c>
      <c r="L37">
        <v>140.279</v>
      </c>
      <c r="M37">
        <v>147.29089999999999</v>
      </c>
      <c r="N37">
        <v>144.7687</v>
      </c>
      <c r="O37">
        <v>141.6311</v>
      </c>
      <c r="P37">
        <v>145.9659</v>
      </c>
      <c r="Q37">
        <v>158.28739999999999</v>
      </c>
      <c r="R37">
        <v>142.75890000000001</v>
      </c>
      <c r="S37">
        <v>144.58709999999999</v>
      </c>
      <c r="T37">
        <v>143.92910000000001</v>
      </c>
      <c r="V37">
        <v>143.51939999999999</v>
      </c>
      <c r="W37">
        <v>141.91640000000001</v>
      </c>
      <c r="X37">
        <v>141.91640000000001</v>
      </c>
      <c r="Y37">
        <v>141.91640000000001</v>
      </c>
      <c r="Z37">
        <v>142.16540000000001</v>
      </c>
    </row>
    <row r="38" spans="1:26" x14ac:dyDescent="0.15">
      <c r="A38">
        <v>145.678</v>
      </c>
      <c r="B38">
        <v>152.6421</v>
      </c>
      <c r="C38">
        <v>146.505</v>
      </c>
      <c r="E38">
        <v>146.505</v>
      </c>
      <c r="F38">
        <v>152.62180000000001</v>
      </c>
      <c r="G38">
        <v>140.70580000000001</v>
      </c>
      <c r="H38">
        <v>141.6311</v>
      </c>
      <c r="I38">
        <v>143.51939999999999</v>
      </c>
      <c r="K38">
        <v>141.6311</v>
      </c>
      <c r="L38">
        <v>140.279</v>
      </c>
      <c r="M38">
        <v>147.29089999999999</v>
      </c>
      <c r="N38">
        <v>144.7687</v>
      </c>
      <c r="O38">
        <v>141.6311</v>
      </c>
      <c r="P38">
        <v>145.9659</v>
      </c>
      <c r="Q38">
        <v>153.64359999999999</v>
      </c>
      <c r="R38">
        <v>142.75890000000001</v>
      </c>
      <c r="S38">
        <v>144.58709999999999</v>
      </c>
      <c r="T38">
        <v>143.92910000000001</v>
      </c>
      <c r="V38">
        <v>143.51939999999999</v>
      </c>
      <c r="W38">
        <v>141.91640000000001</v>
      </c>
      <c r="X38">
        <v>141.91640000000001</v>
      </c>
      <c r="Y38">
        <v>141.91640000000001</v>
      </c>
      <c r="Z38">
        <v>142.16540000000001</v>
      </c>
    </row>
    <row r="39" spans="1:26" x14ac:dyDescent="0.15">
      <c r="A39">
        <v>145.678</v>
      </c>
      <c r="B39">
        <v>152.6421</v>
      </c>
      <c r="C39">
        <v>146.505</v>
      </c>
      <c r="E39">
        <v>146.505</v>
      </c>
      <c r="F39">
        <v>152.62180000000001</v>
      </c>
      <c r="G39">
        <v>140.70580000000001</v>
      </c>
      <c r="H39">
        <v>141.6311</v>
      </c>
      <c r="I39">
        <v>143.51939999999999</v>
      </c>
      <c r="K39">
        <v>141.6311</v>
      </c>
      <c r="L39">
        <v>140.279</v>
      </c>
      <c r="M39">
        <v>147.29089999999999</v>
      </c>
      <c r="N39">
        <v>144.7687</v>
      </c>
      <c r="O39">
        <v>141.6311</v>
      </c>
      <c r="P39">
        <v>145.9659</v>
      </c>
      <c r="Q39">
        <v>153.64359999999999</v>
      </c>
      <c r="R39">
        <v>142.75890000000001</v>
      </c>
      <c r="S39">
        <v>144.58709999999999</v>
      </c>
      <c r="T39">
        <v>143.92910000000001</v>
      </c>
      <c r="V39">
        <v>143.51939999999999</v>
      </c>
      <c r="W39">
        <v>141.91640000000001</v>
      </c>
      <c r="X39">
        <v>141.91640000000001</v>
      </c>
      <c r="Y39">
        <v>141.91640000000001</v>
      </c>
      <c r="Z39">
        <v>142.16540000000001</v>
      </c>
    </row>
    <row r="40" spans="1:26" x14ac:dyDescent="0.15">
      <c r="A40">
        <v>145.678</v>
      </c>
      <c r="B40">
        <v>152.6421</v>
      </c>
      <c r="C40">
        <v>146.505</v>
      </c>
      <c r="E40">
        <v>146.505</v>
      </c>
      <c r="F40">
        <v>152.62180000000001</v>
      </c>
      <c r="G40">
        <v>140.70580000000001</v>
      </c>
      <c r="H40">
        <v>141.6311</v>
      </c>
      <c r="I40">
        <v>143.51939999999999</v>
      </c>
      <c r="K40">
        <v>141.6311</v>
      </c>
      <c r="L40">
        <v>140.279</v>
      </c>
      <c r="M40">
        <v>147.29089999999999</v>
      </c>
      <c r="N40">
        <v>144.7687</v>
      </c>
      <c r="O40">
        <v>141.6311</v>
      </c>
      <c r="P40">
        <v>145.9659</v>
      </c>
      <c r="Q40">
        <v>153.64359999999999</v>
      </c>
      <c r="R40">
        <v>142.75890000000001</v>
      </c>
      <c r="S40">
        <v>144.58709999999999</v>
      </c>
      <c r="T40">
        <v>143.92910000000001</v>
      </c>
      <c r="V40">
        <v>143.51939999999999</v>
      </c>
      <c r="W40">
        <v>141.91640000000001</v>
      </c>
      <c r="X40">
        <v>141.91640000000001</v>
      </c>
      <c r="Y40">
        <v>141.91640000000001</v>
      </c>
      <c r="Z40">
        <v>142.16540000000001</v>
      </c>
    </row>
    <row r="41" spans="1:26" x14ac:dyDescent="0.15">
      <c r="A41">
        <v>145.678</v>
      </c>
      <c r="B41">
        <v>152.6421</v>
      </c>
      <c r="C41">
        <v>146.505</v>
      </c>
      <c r="E41">
        <v>146.505</v>
      </c>
      <c r="F41">
        <v>152.62180000000001</v>
      </c>
      <c r="G41">
        <v>140.70580000000001</v>
      </c>
      <c r="H41">
        <v>141.6311</v>
      </c>
      <c r="I41">
        <v>143.51939999999999</v>
      </c>
      <c r="K41">
        <v>141.6311</v>
      </c>
      <c r="L41">
        <v>140.279</v>
      </c>
      <c r="M41">
        <v>147.29089999999999</v>
      </c>
      <c r="N41">
        <v>144.7687</v>
      </c>
      <c r="O41">
        <v>141.6311</v>
      </c>
      <c r="P41">
        <v>145.9659</v>
      </c>
      <c r="Q41">
        <v>153.64359999999999</v>
      </c>
      <c r="R41">
        <v>142.75890000000001</v>
      </c>
      <c r="S41">
        <v>144.58709999999999</v>
      </c>
      <c r="T41">
        <v>143.92910000000001</v>
      </c>
      <c r="V41">
        <v>143.51939999999999</v>
      </c>
      <c r="W41">
        <v>141.91640000000001</v>
      </c>
      <c r="X41">
        <v>141.91640000000001</v>
      </c>
      <c r="Y41">
        <v>141.91640000000001</v>
      </c>
      <c r="Z41">
        <v>142.16540000000001</v>
      </c>
    </row>
    <row r="42" spans="1:26" x14ac:dyDescent="0.15">
      <c r="A42">
        <v>145.678</v>
      </c>
      <c r="B42">
        <v>152.6421</v>
      </c>
      <c r="C42">
        <v>146.505</v>
      </c>
      <c r="E42">
        <v>146.505</v>
      </c>
      <c r="F42">
        <v>152.62180000000001</v>
      </c>
      <c r="G42">
        <v>140.70580000000001</v>
      </c>
      <c r="H42">
        <v>141.6311</v>
      </c>
      <c r="I42">
        <v>143.51939999999999</v>
      </c>
      <c r="K42">
        <v>141.6311</v>
      </c>
      <c r="L42">
        <v>140.279</v>
      </c>
      <c r="M42">
        <v>147.29089999999999</v>
      </c>
      <c r="N42">
        <v>144.7687</v>
      </c>
      <c r="O42">
        <v>141.6311</v>
      </c>
      <c r="P42">
        <v>145.9659</v>
      </c>
      <c r="Q42">
        <v>153.64359999999999</v>
      </c>
      <c r="R42">
        <v>142.75890000000001</v>
      </c>
      <c r="S42">
        <v>144.58709999999999</v>
      </c>
      <c r="T42">
        <v>143.92910000000001</v>
      </c>
      <c r="V42">
        <v>143.51939999999999</v>
      </c>
      <c r="W42">
        <v>141.91640000000001</v>
      </c>
      <c r="X42">
        <v>141.91640000000001</v>
      </c>
      <c r="Y42">
        <v>141.91640000000001</v>
      </c>
      <c r="Z42">
        <v>142.16540000000001</v>
      </c>
    </row>
    <row r="43" spans="1:26" x14ac:dyDescent="0.15">
      <c r="A43">
        <v>145.678</v>
      </c>
      <c r="B43">
        <v>152.6421</v>
      </c>
      <c r="C43">
        <v>146.505</v>
      </c>
      <c r="E43">
        <v>146.505</v>
      </c>
      <c r="F43">
        <v>152.62180000000001</v>
      </c>
      <c r="G43">
        <v>140.70580000000001</v>
      </c>
      <c r="H43">
        <v>141.6311</v>
      </c>
      <c r="I43">
        <v>143.51939999999999</v>
      </c>
      <c r="K43">
        <v>141.6311</v>
      </c>
      <c r="L43">
        <v>140.279</v>
      </c>
      <c r="M43">
        <v>147.29089999999999</v>
      </c>
      <c r="N43">
        <v>142.67830000000001</v>
      </c>
      <c r="O43">
        <v>141.6311</v>
      </c>
      <c r="P43">
        <v>145.9659</v>
      </c>
      <c r="Q43">
        <v>153.64359999999999</v>
      </c>
      <c r="R43">
        <v>142.75890000000001</v>
      </c>
      <c r="S43">
        <v>144.58709999999999</v>
      </c>
      <c r="T43">
        <v>143.92910000000001</v>
      </c>
      <c r="V43">
        <v>143.51939999999999</v>
      </c>
      <c r="W43">
        <v>141.91640000000001</v>
      </c>
      <c r="X43">
        <v>141.91640000000001</v>
      </c>
      <c r="Y43">
        <v>141.91640000000001</v>
      </c>
      <c r="Z43">
        <v>142.16540000000001</v>
      </c>
    </row>
    <row r="44" spans="1:26" x14ac:dyDescent="0.15">
      <c r="A44">
        <v>145.678</v>
      </c>
      <c r="B44">
        <v>152.6421</v>
      </c>
      <c r="C44">
        <v>139.97819999999999</v>
      </c>
      <c r="E44">
        <v>146.505</v>
      </c>
      <c r="F44">
        <v>152.62180000000001</v>
      </c>
      <c r="G44">
        <v>140.70580000000001</v>
      </c>
      <c r="H44">
        <v>141.6311</v>
      </c>
      <c r="I44">
        <v>143.51939999999999</v>
      </c>
      <c r="K44">
        <v>141.6311</v>
      </c>
      <c r="L44">
        <v>140.279</v>
      </c>
      <c r="M44">
        <v>147.29089999999999</v>
      </c>
      <c r="N44">
        <v>142.67830000000001</v>
      </c>
      <c r="O44">
        <v>141.6311</v>
      </c>
      <c r="P44">
        <v>145.9659</v>
      </c>
      <c r="Q44">
        <v>153.64359999999999</v>
      </c>
      <c r="R44">
        <v>142.75890000000001</v>
      </c>
      <c r="S44">
        <v>144.58709999999999</v>
      </c>
      <c r="T44">
        <v>143.92910000000001</v>
      </c>
      <c r="V44">
        <v>143.51939999999999</v>
      </c>
      <c r="W44">
        <v>141.91640000000001</v>
      </c>
      <c r="X44">
        <v>141.91640000000001</v>
      </c>
      <c r="Y44">
        <v>141.91640000000001</v>
      </c>
      <c r="Z44">
        <v>142.16540000000001</v>
      </c>
    </row>
    <row r="45" spans="1:26" x14ac:dyDescent="0.15">
      <c r="A45">
        <v>145.678</v>
      </c>
      <c r="B45">
        <v>152.6421</v>
      </c>
      <c r="E45">
        <v>146.505</v>
      </c>
      <c r="F45">
        <v>152.62180000000001</v>
      </c>
      <c r="G45">
        <v>140.70580000000001</v>
      </c>
      <c r="H45">
        <v>141.6311</v>
      </c>
      <c r="I45">
        <v>143.51939999999999</v>
      </c>
      <c r="K45">
        <v>141.6311</v>
      </c>
      <c r="L45">
        <v>140.279</v>
      </c>
      <c r="M45">
        <v>147.29089999999999</v>
      </c>
      <c r="N45">
        <v>142.67830000000001</v>
      </c>
      <c r="O45">
        <v>141.6311</v>
      </c>
      <c r="P45">
        <v>145.9659</v>
      </c>
      <c r="Q45">
        <v>153.64359999999999</v>
      </c>
      <c r="R45">
        <v>142.75890000000001</v>
      </c>
      <c r="S45">
        <v>144.58709999999999</v>
      </c>
      <c r="T45">
        <v>143.92910000000001</v>
      </c>
      <c r="V45">
        <v>143.51939999999999</v>
      </c>
      <c r="W45">
        <v>141.91640000000001</v>
      </c>
      <c r="X45">
        <v>141.91640000000001</v>
      </c>
      <c r="Y45">
        <v>141.91640000000001</v>
      </c>
      <c r="Z45">
        <v>142.16540000000001</v>
      </c>
    </row>
    <row r="46" spans="1:26" x14ac:dyDescent="0.15">
      <c r="A46">
        <v>145.678</v>
      </c>
      <c r="B46">
        <v>152.6421</v>
      </c>
      <c r="E46">
        <v>146.505</v>
      </c>
      <c r="F46">
        <v>152.62180000000001</v>
      </c>
      <c r="G46">
        <v>140.70580000000001</v>
      </c>
      <c r="H46">
        <v>141.6311</v>
      </c>
      <c r="I46">
        <v>143.51939999999999</v>
      </c>
      <c r="K46">
        <v>141.6311</v>
      </c>
      <c r="L46">
        <v>140.279</v>
      </c>
      <c r="M46">
        <v>147.29089999999999</v>
      </c>
      <c r="N46">
        <v>142.67830000000001</v>
      </c>
      <c r="O46">
        <v>141.6311</v>
      </c>
      <c r="P46">
        <v>145.9659</v>
      </c>
      <c r="Q46">
        <v>153.64359999999999</v>
      </c>
      <c r="R46">
        <v>142.75890000000001</v>
      </c>
      <c r="S46">
        <v>144.58709999999999</v>
      </c>
      <c r="T46">
        <v>143.92910000000001</v>
      </c>
      <c r="V46">
        <v>143.51939999999999</v>
      </c>
      <c r="W46">
        <v>141.91640000000001</v>
      </c>
      <c r="X46">
        <v>141.91640000000001</v>
      </c>
      <c r="Y46">
        <v>141.91640000000001</v>
      </c>
      <c r="Z46">
        <v>142.16540000000001</v>
      </c>
    </row>
    <row r="47" spans="1:26" x14ac:dyDescent="0.15">
      <c r="A47">
        <v>145.678</v>
      </c>
      <c r="B47">
        <v>152.6421</v>
      </c>
      <c r="E47">
        <v>146.505</v>
      </c>
      <c r="F47">
        <v>152.62180000000001</v>
      </c>
      <c r="G47">
        <v>140.70580000000001</v>
      </c>
      <c r="H47">
        <v>141.6311</v>
      </c>
      <c r="I47">
        <v>143.51939999999999</v>
      </c>
      <c r="K47">
        <v>141.6311</v>
      </c>
      <c r="L47">
        <v>140.279</v>
      </c>
      <c r="M47">
        <v>147.29089999999999</v>
      </c>
      <c r="N47">
        <v>142.67830000000001</v>
      </c>
      <c r="O47">
        <v>141.6311</v>
      </c>
      <c r="P47">
        <v>145.9659</v>
      </c>
      <c r="Q47">
        <v>153.64359999999999</v>
      </c>
      <c r="R47">
        <v>142.75890000000001</v>
      </c>
      <c r="S47">
        <v>144.58709999999999</v>
      </c>
      <c r="T47">
        <v>143.92910000000001</v>
      </c>
      <c r="V47">
        <v>143.51939999999999</v>
      </c>
      <c r="W47">
        <v>141.91640000000001</v>
      </c>
      <c r="X47">
        <v>141.91640000000001</v>
      </c>
      <c r="Y47">
        <v>141.91640000000001</v>
      </c>
      <c r="Z47">
        <v>142.16540000000001</v>
      </c>
    </row>
    <row r="48" spans="1:26" x14ac:dyDescent="0.15">
      <c r="A48">
        <v>145.678</v>
      </c>
      <c r="B48">
        <v>144.10650000000001</v>
      </c>
      <c r="E48">
        <v>146.505</v>
      </c>
      <c r="F48">
        <v>152.62180000000001</v>
      </c>
      <c r="G48">
        <v>140.70580000000001</v>
      </c>
      <c r="H48">
        <v>141.6311</v>
      </c>
      <c r="I48">
        <v>143.51939999999999</v>
      </c>
      <c r="K48">
        <v>141.6311</v>
      </c>
      <c r="L48">
        <v>140.279</v>
      </c>
      <c r="M48">
        <v>147.29089999999999</v>
      </c>
      <c r="N48">
        <v>142.67830000000001</v>
      </c>
      <c r="O48">
        <v>141.6311</v>
      </c>
      <c r="P48">
        <v>145.9659</v>
      </c>
      <c r="Q48">
        <v>153.64359999999999</v>
      </c>
      <c r="R48">
        <v>142.75890000000001</v>
      </c>
      <c r="S48">
        <v>144.58709999999999</v>
      </c>
      <c r="T48">
        <v>143.92910000000001</v>
      </c>
      <c r="V48">
        <v>143.51939999999999</v>
      </c>
      <c r="W48">
        <v>141.91640000000001</v>
      </c>
      <c r="X48">
        <v>141.91640000000001</v>
      </c>
      <c r="Y48">
        <v>141.91640000000001</v>
      </c>
      <c r="Z48">
        <v>142.16540000000001</v>
      </c>
    </row>
    <row r="49" spans="1:26" x14ac:dyDescent="0.15">
      <c r="A49">
        <v>145.678</v>
      </c>
      <c r="B49">
        <v>144.10650000000001</v>
      </c>
      <c r="E49">
        <v>146.505</v>
      </c>
      <c r="F49">
        <v>152.62180000000001</v>
      </c>
      <c r="G49">
        <v>140.70580000000001</v>
      </c>
      <c r="H49">
        <v>141.6311</v>
      </c>
      <c r="I49">
        <v>143.51939999999999</v>
      </c>
      <c r="K49">
        <v>141.6311</v>
      </c>
      <c r="L49">
        <v>140.279</v>
      </c>
      <c r="M49">
        <v>147.29089999999999</v>
      </c>
      <c r="N49">
        <v>142.67830000000001</v>
      </c>
      <c r="O49">
        <v>141.6311</v>
      </c>
      <c r="P49">
        <v>145.9659</v>
      </c>
      <c r="Q49">
        <v>153.64359999999999</v>
      </c>
      <c r="R49">
        <v>142.75890000000001</v>
      </c>
      <c r="S49">
        <v>144.58709999999999</v>
      </c>
      <c r="T49">
        <v>143.92910000000001</v>
      </c>
      <c r="V49">
        <v>143.51939999999999</v>
      </c>
      <c r="W49">
        <v>141.91640000000001</v>
      </c>
      <c r="X49">
        <v>141.91640000000001</v>
      </c>
      <c r="Y49">
        <v>141.91640000000001</v>
      </c>
      <c r="Z49">
        <v>142.16540000000001</v>
      </c>
    </row>
    <row r="50" spans="1:26" x14ac:dyDescent="0.15">
      <c r="A50">
        <v>145.678</v>
      </c>
      <c r="B50">
        <v>144.10650000000001</v>
      </c>
      <c r="E50">
        <v>146.505</v>
      </c>
      <c r="F50">
        <v>152.62180000000001</v>
      </c>
      <c r="G50">
        <v>140.70580000000001</v>
      </c>
      <c r="H50">
        <v>141.6311</v>
      </c>
      <c r="I50">
        <v>143.51939999999999</v>
      </c>
      <c r="K50">
        <v>141.6311</v>
      </c>
      <c r="L50">
        <v>140.279</v>
      </c>
      <c r="M50">
        <v>147.29089999999999</v>
      </c>
      <c r="N50">
        <v>142.67830000000001</v>
      </c>
      <c r="O50">
        <v>141.6311</v>
      </c>
      <c r="P50">
        <v>144.73750000000001</v>
      </c>
      <c r="Q50">
        <v>153.64359999999999</v>
      </c>
      <c r="R50">
        <v>142.75890000000001</v>
      </c>
      <c r="S50">
        <v>144.58709999999999</v>
      </c>
      <c r="T50">
        <v>143.92910000000001</v>
      </c>
      <c r="V50">
        <v>143.51939999999999</v>
      </c>
      <c r="W50">
        <v>141.91640000000001</v>
      </c>
      <c r="X50">
        <v>141.91640000000001</v>
      </c>
      <c r="Y50">
        <v>141.91640000000001</v>
      </c>
      <c r="Z50">
        <v>142.16540000000001</v>
      </c>
    </row>
    <row r="51" spans="1:26" x14ac:dyDescent="0.15">
      <c r="A51">
        <v>145.678</v>
      </c>
      <c r="B51">
        <v>144.10650000000001</v>
      </c>
      <c r="E51">
        <v>143.40889999999999</v>
      </c>
      <c r="F51">
        <v>152.62180000000001</v>
      </c>
      <c r="G51">
        <v>140.70580000000001</v>
      </c>
      <c r="H51">
        <v>141.6311</v>
      </c>
      <c r="I51">
        <v>143.51939999999999</v>
      </c>
      <c r="K51">
        <v>141.6311</v>
      </c>
      <c r="L51">
        <v>140.279</v>
      </c>
      <c r="M51">
        <v>147.28139999999999</v>
      </c>
      <c r="N51">
        <v>142.67830000000001</v>
      </c>
      <c r="O51">
        <v>141.6311</v>
      </c>
      <c r="P51">
        <v>144.73750000000001</v>
      </c>
      <c r="Q51">
        <v>153.64359999999999</v>
      </c>
      <c r="R51">
        <v>139.5513</v>
      </c>
      <c r="S51">
        <v>144.58709999999999</v>
      </c>
      <c r="T51">
        <v>143.92910000000001</v>
      </c>
      <c r="V51">
        <v>143.51939999999999</v>
      </c>
      <c r="W51">
        <v>141.91640000000001</v>
      </c>
      <c r="X51">
        <v>141.91640000000001</v>
      </c>
      <c r="Y51">
        <v>141.91640000000001</v>
      </c>
      <c r="Z51">
        <v>142.16540000000001</v>
      </c>
    </row>
    <row r="52" spans="1:26" x14ac:dyDescent="0.15">
      <c r="A52">
        <v>145.678</v>
      </c>
      <c r="B52">
        <v>144.10650000000001</v>
      </c>
      <c r="E52">
        <v>143.40889999999999</v>
      </c>
      <c r="F52">
        <v>152.62180000000001</v>
      </c>
      <c r="G52">
        <v>140.70580000000001</v>
      </c>
      <c r="H52">
        <v>141.6311</v>
      </c>
      <c r="I52">
        <v>143.51939999999999</v>
      </c>
      <c r="K52">
        <v>141.6311</v>
      </c>
      <c r="L52">
        <v>140.279</v>
      </c>
      <c r="M52">
        <v>147.28139999999999</v>
      </c>
      <c r="N52">
        <v>142.67830000000001</v>
      </c>
      <c r="O52">
        <v>141.6311</v>
      </c>
      <c r="P52">
        <v>144.73750000000001</v>
      </c>
      <c r="Q52">
        <v>153.64359999999999</v>
      </c>
      <c r="S52">
        <v>144.58709999999999</v>
      </c>
      <c r="T52">
        <v>143.92910000000001</v>
      </c>
      <c r="V52">
        <v>143.51939999999999</v>
      </c>
      <c r="W52">
        <v>141.91640000000001</v>
      </c>
      <c r="X52">
        <v>141.91640000000001</v>
      </c>
      <c r="Y52">
        <v>141.91640000000001</v>
      </c>
      <c r="Z52">
        <v>142.16540000000001</v>
      </c>
    </row>
    <row r="53" spans="1:26" x14ac:dyDescent="0.15">
      <c r="A53">
        <v>145.678</v>
      </c>
      <c r="B53">
        <v>144.10650000000001</v>
      </c>
      <c r="E53">
        <v>143.40889999999999</v>
      </c>
      <c r="F53">
        <v>152.62180000000001</v>
      </c>
      <c r="G53">
        <v>140.70580000000001</v>
      </c>
      <c r="H53">
        <v>141.6311</v>
      </c>
      <c r="I53">
        <v>143.51939999999999</v>
      </c>
      <c r="K53">
        <v>141.6311</v>
      </c>
      <c r="L53">
        <v>140.279</v>
      </c>
      <c r="M53">
        <v>147.28139999999999</v>
      </c>
      <c r="N53">
        <v>142.67830000000001</v>
      </c>
      <c r="O53">
        <v>141.6311</v>
      </c>
      <c r="P53">
        <v>144.73750000000001</v>
      </c>
      <c r="Q53">
        <v>153.64359999999999</v>
      </c>
      <c r="S53">
        <v>144.58709999999999</v>
      </c>
      <c r="T53">
        <v>143.92910000000001</v>
      </c>
      <c r="V53">
        <v>143.51939999999999</v>
      </c>
      <c r="W53">
        <v>141.91640000000001</v>
      </c>
      <c r="X53">
        <v>141.91640000000001</v>
      </c>
      <c r="Y53">
        <v>141.91640000000001</v>
      </c>
      <c r="Z53">
        <v>142.16540000000001</v>
      </c>
    </row>
    <row r="54" spans="1:26" x14ac:dyDescent="0.15">
      <c r="A54">
        <v>145.678</v>
      </c>
      <c r="B54">
        <v>144.10650000000001</v>
      </c>
      <c r="E54">
        <v>143.40889999999999</v>
      </c>
      <c r="F54">
        <v>152.62180000000001</v>
      </c>
      <c r="G54">
        <v>140.70580000000001</v>
      </c>
      <c r="H54">
        <v>141.6311</v>
      </c>
      <c r="I54">
        <v>143.51939999999999</v>
      </c>
      <c r="K54">
        <v>141.6311</v>
      </c>
      <c r="L54">
        <v>140.279</v>
      </c>
      <c r="M54">
        <v>147.28139999999999</v>
      </c>
      <c r="N54">
        <v>141.6311</v>
      </c>
      <c r="O54">
        <v>141.6311</v>
      </c>
      <c r="P54">
        <v>144.73750000000001</v>
      </c>
      <c r="Q54">
        <v>153.64359999999999</v>
      </c>
      <c r="S54">
        <v>144.58709999999999</v>
      </c>
      <c r="T54">
        <v>143.92910000000001</v>
      </c>
      <c r="V54">
        <v>143.51939999999999</v>
      </c>
      <c r="W54">
        <v>141.91640000000001</v>
      </c>
      <c r="X54">
        <v>141.91640000000001</v>
      </c>
      <c r="Y54">
        <v>141.91640000000001</v>
      </c>
      <c r="Z54">
        <v>142.16540000000001</v>
      </c>
    </row>
    <row r="55" spans="1:26" x14ac:dyDescent="0.15">
      <c r="A55">
        <v>145.678</v>
      </c>
      <c r="B55">
        <v>144.10650000000001</v>
      </c>
      <c r="E55">
        <v>143.40889999999999</v>
      </c>
      <c r="F55">
        <v>152.62180000000001</v>
      </c>
      <c r="G55">
        <v>140.70580000000001</v>
      </c>
      <c r="H55">
        <v>141.6311</v>
      </c>
      <c r="I55">
        <v>143.51939999999999</v>
      </c>
      <c r="K55">
        <v>141.6311</v>
      </c>
      <c r="L55">
        <v>140.279</v>
      </c>
      <c r="M55">
        <v>147.28139999999999</v>
      </c>
      <c r="N55">
        <v>141.6311</v>
      </c>
      <c r="O55">
        <v>141.6311</v>
      </c>
      <c r="P55">
        <v>144.73750000000001</v>
      </c>
      <c r="Q55">
        <v>153.64359999999999</v>
      </c>
      <c r="S55">
        <v>144.58709999999999</v>
      </c>
      <c r="T55">
        <v>143.92910000000001</v>
      </c>
      <c r="V55">
        <v>141.91640000000001</v>
      </c>
      <c r="W55">
        <v>141.91640000000001</v>
      </c>
      <c r="X55">
        <v>141.91640000000001</v>
      </c>
      <c r="Y55">
        <v>141.91640000000001</v>
      </c>
      <c r="Z55">
        <v>142.16540000000001</v>
      </c>
    </row>
    <row r="56" spans="1:26" x14ac:dyDescent="0.15">
      <c r="A56">
        <v>145.678</v>
      </c>
      <c r="B56">
        <v>144.10650000000001</v>
      </c>
      <c r="E56">
        <v>142.82749999999999</v>
      </c>
      <c r="F56">
        <v>152.62180000000001</v>
      </c>
      <c r="G56">
        <v>140.70580000000001</v>
      </c>
      <c r="H56">
        <v>141.6311</v>
      </c>
      <c r="I56">
        <v>143.51939999999999</v>
      </c>
      <c r="K56">
        <v>141.6311</v>
      </c>
      <c r="L56">
        <v>140.279</v>
      </c>
      <c r="M56">
        <v>147.28139999999999</v>
      </c>
      <c r="N56">
        <v>141.6311</v>
      </c>
      <c r="O56">
        <v>141.6311</v>
      </c>
      <c r="P56">
        <v>144.73750000000001</v>
      </c>
      <c r="Q56">
        <v>153.64359999999999</v>
      </c>
      <c r="S56">
        <v>144.58709999999999</v>
      </c>
      <c r="T56">
        <v>143.92910000000001</v>
      </c>
      <c r="V56">
        <v>141.91640000000001</v>
      </c>
      <c r="W56">
        <v>141.91640000000001</v>
      </c>
      <c r="X56">
        <v>141.91640000000001</v>
      </c>
      <c r="Y56">
        <v>141.91640000000001</v>
      </c>
      <c r="Z56">
        <v>142.16540000000001</v>
      </c>
    </row>
    <row r="57" spans="1:26" x14ac:dyDescent="0.15">
      <c r="A57">
        <v>145.678</v>
      </c>
      <c r="B57">
        <v>144.10650000000001</v>
      </c>
      <c r="E57">
        <v>142.82749999999999</v>
      </c>
      <c r="F57">
        <v>152.62180000000001</v>
      </c>
      <c r="G57">
        <v>140.70580000000001</v>
      </c>
      <c r="H57">
        <v>141.6311</v>
      </c>
      <c r="I57">
        <v>143.51939999999999</v>
      </c>
      <c r="K57">
        <v>141.6311</v>
      </c>
      <c r="L57">
        <v>140.279</v>
      </c>
      <c r="M57">
        <v>147.28139999999999</v>
      </c>
      <c r="N57">
        <v>141.6311</v>
      </c>
      <c r="O57">
        <v>141.6311</v>
      </c>
      <c r="P57">
        <v>144.73750000000001</v>
      </c>
      <c r="Q57">
        <v>153.64359999999999</v>
      </c>
      <c r="S57">
        <v>144.58709999999999</v>
      </c>
      <c r="T57">
        <v>143.92910000000001</v>
      </c>
      <c r="V57">
        <v>141.91640000000001</v>
      </c>
      <c r="W57">
        <v>141.91640000000001</v>
      </c>
      <c r="X57">
        <v>141.91640000000001</v>
      </c>
      <c r="Y57">
        <v>141.91640000000001</v>
      </c>
      <c r="Z57">
        <v>142.16540000000001</v>
      </c>
    </row>
    <row r="58" spans="1:26" x14ac:dyDescent="0.15">
      <c r="A58">
        <v>145.678</v>
      </c>
      <c r="B58">
        <v>144.10650000000001</v>
      </c>
      <c r="E58">
        <v>142.82749999999999</v>
      </c>
      <c r="F58">
        <v>152.62180000000001</v>
      </c>
      <c r="G58">
        <v>140.70580000000001</v>
      </c>
      <c r="H58">
        <v>141.6311</v>
      </c>
      <c r="I58">
        <v>143.51939999999999</v>
      </c>
      <c r="K58">
        <v>141.6311</v>
      </c>
      <c r="L58">
        <v>140.279</v>
      </c>
      <c r="M58">
        <v>147.28139999999999</v>
      </c>
      <c r="N58">
        <v>141.6311</v>
      </c>
      <c r="O58">
        <v>141.6311</v>
      </c>
      <c r="P58">
        <v>144.73750000000001</v>
      </c>
      <c r="Q58">
        <v>153.64359999999999</v>
      </c>
      <c r="S58">
        <v>144.58709999999999</v>
      </c>
      <c r="T58">
        <v>143.92910000000001</v>
      </c>
      <c r="V58">
        <v>141.91640000000001</v>
      </c>
      <c r="W58">
        <v>141.91640000000001</v>
      </c>
      <c r="X58">
        <v>141.91640000000001</v>
      </c>
      <c r="Y58">
        <v>141.91640000000001</v>
      </c>
      <c r="Z58">
        <v>142.16540000000001</v>
      </c>
    </row>
    <row r="59" spans="1:26" x14ac:dyDescent="0.15">
      <c r="A59">
        <v>145.678</v>
      </c>
      <c r="B59">
        <v>144.10650000000001</v>
      </c>
      <c r="E59">
        <v>142.82749999999999</v>
      </c>
      <c r="F59">
        <v>152.62180000000001</v>
      </c>
      <c r="G59">
        <v>140.70580000000001</v>
      </c>
      <c r="H59">
        <v>141.6311</v>
      </c>
      <c r="I59">
        <v>143.51939999999999</v>
      </c>
      <c r="K59">
        <v>140.70580000000001</v>
      </c>
      <c r="L59">
        <v>140.279</v>
      </c>
      <c r="M59">
        <v>147.28139999999999</v>
      </c>
      <c r="N59">
        <v>141.6311</v>
      </c>
      <c r="O59">
        <v>141.6311</v>
      </c>
      <c r="P59">
        <v>144.73750000000001</v>
      </c>
      <c r="Q59">
        <v>153.64359999999999</v>
      </c>
      <c r="S59">
        <v>144.58709999999999</v>
      </c>
      <c r="T59">
        <v>143.92910000000001</v>
      </c>
      <c r="V59">
        <v>141.91640000000001</v>
      </c>
      <c r="W59">
        <v>141.91640000000001</v>
      </c>
      <c r="X59">
        <v>141.91640000000001</v>
      </c>
      <c r="Y59">
        <v>141.91640000000001</v>
      </c>
      <c r="Z59">
        <v>142.16540000000001</v>
      </c>
    </row>
    <row r="60" spans="1:26" x14ac:dyDescent="0.15">
      <c r="A60">
        <v>142.82749999999999</v>
      </c>
      <c r="B60">
        <v>144.10650000000001</v>
      </c>
      <c r="E60">
        <v>142.82749999999999</v>
      </c>
      <c r="F60">
        <v>152.62180000000001</v>
      </c>
      <c r="G60">
        <v>140.70580000000001</v>
      </c>
      <c r="H60">
        <v>141.6311</v>
      </c>
      <c r="I60">
        <v>143.51939999999999</v>
      </c>
      <c r="K60">
        <v>140.70580000000001</v>
      </c>
      <c r="L60">
        <v>140.279</v>
      </c>
      <c r="M60">
        <v>147.28139999999999</v>
      </c>
      <c r="N60">
        <v>141.6311</v>
      </c>
      <c r="O60">
        <v>141.6311</v>
      </c>
      <c r="P60">
        <v>144.73750000000001</v>
      </c>
      <c r="Q60">
        <v>153.64359999999999</v>
      </c>
      <c r="S60">
        <v>144.58709999999999</v>
      </c>
      <c r="T60">
        <v>143.92910000000001</v>
      </c>
      <c r="V60">
        <v>141.91640000000001</v>
      </c>
      <c r="W60">
        <v>141.91640000000001</v>
      </c>
      <c r="X60">
        <v>141.91640000000001</v>
      </c>
      <c r="Y60">
        <v>141.91640000000001</v>
      </c>
      <c r="Z60">
        <v>142.16540000000001</v>
      </c>
    </row>
    <row r="61" spans="1:26" x14ac:dyDescent="0.15">
      <c r="A61">
        <v>142.82749999999999</v>
      </c>
      <c r="B61">
        <v>144.10650000000001</v>
      </c>
      <c r="E61">
        <v>142.82749999999999</v>
      </c>
      <c r="F61">
        <v>152.62180000000001</v>
      </c>
      <c r="G61">
        <v>140.70580000000001</v>
      </c>
      <c r="H61">
        <v>141.6311</v>
      </c>
      <c r="I61">
        <v>143.51939999999999</v>
      </c>
      <c r="K61">
        <v>140.70580000000001</v>
      </c>
      <c r="L61">
        <v>140.279</v>
      </c>
      <c r="M61">
        <v>147.28139999999999</v>
      </c>
      <c r="N61">
        <v>141.6311</v>
      </c>
      <c r="O61">
        <v>141.6311</v>
      </c>
      <c r="P61">
        <v>144.73750000000001</v>
      </c>
      <c r="Q61">
        <v>153.64359999999999</v>
      </c>
      <c r="S61">
        <v>144.58709999999999</v>
      </c>
      <c r="T61">
        <v>143.92910000000001</v>
      </c>
      <c r="V61">
        <v>141.91640000000001</v>
      </c>
      <c r="W61">
        <v>141.91640000000001</v>
      </c>
      <c r="X61">
        <v>141.91640000000001</v>
      </c>
      <c r="Y61">
        <v>141.91640000000001</v>
      </c>
      <c r="Z61">
        <v>142.16540000000001</v>
      </c>
    </row>
    <row r="62" spans="1:26" x14ac:dyDescent="0.15">
      <c r="A62">
        <v>142.82749999999999</v>
      </c>
      <c r="B62">
        <v>144.10650000000001</v>
      </c>
      <c r="E62">
        <v>142.82749999999999</v>
      </c>
      <c r="F62">
        <v>152.62180000000001</v>
      </c>
      <c r="G62">
        <v>140.70580000000001</v>
      </c>
      <c r="H62">
        <v>141.6311</v>
      </c>
      <c r="I62">
        <v>143.51939999999999</v>
      </c>
      <c r="K62">
        <v>140.70580000000001</v>
      </c>
      <c r="L62">
        <v>140.279</v>
      </c>
      <c r="M62">
        <v>147.28139999999999</v>
      </c>
      <c r="N62">
        <v>141.6311</v>
      </c>
      <c r="O62">
        <v>141.6311</v>
      </c>
      <c r="P62">
        <v>144.73750000000001</v>
      </c>
      <c r="Q62">
        <v>153.64359999999999</v>
      </c>
      <c r="S62">
        <v>144.58709999999999</v>
      </c>
      <c r="T62">
        <v>143.92910000000001</v>
      </c>
      <c r="V62">
        <v>141.91640000000001</v>
      </c>
      <c r="W62">
        <v>141.91640000000001</v>
      </c>
      <c r="X62">
        <v>141.91640000000001</v>
      </c>
      <c r="Y62">
        <v>141.91640000000001</v>
      </c>
      <c r="Z62">
        <v>142.16540000000001</v>
      </c>
    </row>
    <row r="63" spans="1:26" x14ac:dyDescent="0.15">
      <c r="A63">
        <v>142.82749999999999</v>
      </c>
      <c r="B63">
        <v>144.10650000000001</v>
      </c>
      <c r="E63">
        <v>142.82749999999999</v>
      </c>
      <c r="F63">
        <v>152.62180000000001</v>
      </c>
      <c r="G63">
        <v>140.70580000000001</v>
      </c>
      <c r="H63">
        <v>141.6311</v>
      </c>
      <c r="I63">
        <v>143.51939999999999</v>
      </c>
      <c r="K63">
        <v>140.70580000000001</v>
      </c>
      <c r="L63">
        <v>140.279</v>
      </c>
      <c r="M63">
        <v>147.28139999999999</v>
      </c>
      <c r="N63">
        <v>141.6311</v>
      </c>
      <c r="O63">
        <v>141.6311</v>
      </c>
      <c r="P63">
        <v>144.73750000000001</v>
      </c>
      <c r="Q63">
        <v>153.64359999999999</v>
      </c>
      <c r="S63">
        <v>144.28829999999999</v>
      </c>
      <c r="T63">
        <v>143.92910000000001</v>
      </c>
      <c r="V63">
        <v>141.91640000000001</v>
      </c>
      <c r="W63">
        <v>141.91640000000001</v>
      </c>
      <c r="X63">
        <v>139.97819999999999</v>
      </c>
      <c r="Y63">
        <v>141.91640000000001</v>
      </c>
      <c r="Z63">
        <v>142.16540000000001</v>
      </c>
    </row>
    <row r="64" spans="1:26" x14ac:dyDescent="0.15">
      <c r="A64">
        <v>142.82749999999999</v>
      </c>
      <c r="B64">
        <v>144.10650000000001</v>
      </c>
      <c r="E64">
        <v>142.82749999999999</v>
      </c>
      <c r="F64">
        <v>149.99359999999999</v>
      </c>
      <c r="G64">
        <v>140.70580000000001</v>
      </c>
      <c r="H64">
        <v>141.6311</v>
      </c>
      <c r="I64">
        <v>143.51939999999999</v>
      </c>
      <c r="K64">
        <v>140.70580000000001</v>
      </c>
      <c r="L64">
        <v>140.279</v>
      </c>
      <c r="M64">
        <v>147.28139999999999</v>
      </c>
      <c r="N64">
        <v>141.6311</v>
      </c>
      <c r="O64">
        <v>141.6311</v>
      </c>
      <c r="P64">
        <v>144.73750000000001</v>
      </c>
      <c r="Q64">
        <v>153.64359999999999</v>
      </c>
      <c r="S64">
        <v>144.28829999999999</v>
      </c>
      <c r="T64">
        <v>143.92910000000001</v>
      </c>
      <c r="V64">
        <v>141.91640000000001</v>
      </c>
      <c r="W64">
        <v>141.91640000000001</v>
      </c>
      <c r="Y64">
        <v>141.91640000000001</v>
      </c>
      <c r="Z64">
        <v>142.16540000000001</v>
      </c>
    </row>
    <row r="65" spans="1:26" x14ac:dyDescent="0.15">
      <c r="A65">
        <v>142.82749999999999</v>
      </c>
      <c r="B65">
        <v>144.10650000000001</v>
      </c>
      <c r="E65">
        <v>142.82749999999999</v>
      </c>
      <c r="F65">
        <v>149.99359999999999</v>
      </c>
      <c r="G65">
        <v>140.70580000000001</v>
      </c>
      <c r="H65">
        <v>141.6311</v>
      </c>
      <c r="I65">
        <v>143.51939999999999</v>
      </c>
      <c r="K65">
        <v>140.70580000000001</v>
      </c>
      <c r="L65">
        <v>140.279</v>
      </c>
      <c r="M65">
        <v>147.28139999999999</v>
      </c>
      <c r="N65">
        <v>141.6311</v>
      </c>
      <c r="O65">
        <v>141.6311</v>
      </c>
      <c r="P65">
        <v>144.73750000000001</v>
      </c>
      <c r="Q65">
        <v>153.64359999999999</v>
      </c>
      <c r="S65">
        <v>141.91640000000001</v>
      </c>
      <c r="T65">
        <v>143.92910000000001</v>
      </c>
      <c r="V65">
        <v>141.91640000000001</v>
      </c>
      <c r="W65">
        <v>141.91640000000001</v>
      </c>
      <c r="Y65">
        <v>141.91640000000001</v>
      </c>
      <c r="Z65">
        <v>142.16540000000001</v>
      </c>
    </row>
    <row r="66" spans="1:26" x14ac:dyDescent="0.15">
      <c r="A66">
        <v>142.82749999999999</v>
      </c>
      <c r="B66">
        <v>144.10650000000001</v>
      </c>
      <c r="E66">
        <v>142.82749999999999</v>
      </c>
      <c r="F66">
        <v>149.99359999999999</v>
      </c>
      <c r="G66">
        <v>140.70580000000001</v>
      </c>
      <c r="H66">
        <v>141.6311</v>
      </c>
      <c r="I66">
        <v>143.51939999999999</v>
      </c>
      <c r="K66">
        <v>140.70580000000001</v>
      </c>
      <c r="L66">
        <v>140.279</v>
      </c>
      <c r="M66">
        <v>147.28139999999999</v>
      </c>
      <c r="N66">
        <v>141.6311</v>
      </c>
      <c r="O66">
        <v>141.6311</v>
      </c>
      <c r="P66">
        <v>144.73750000000001</v>
      </c>
      <c r="Q66">
        <v>153.64359999999999</v>
      </c>
      <c r="S66">
        <v>141.91640000000001</v>
      </c>
      <c r="T66">
        <v>143.92910000000001</v>
      </c>
      <c r="V66">
        <v>141.91640000000001</v>
      </c>
      <c r="W66">
        <v>141.91640000000001</v>
      </c>
      <c r="Y66">
        <v>141.91640000000001</v>
      </c>
      <c r="Z66">
        <v>142.16540000000001</v>
      </c>
    </row>
    <row r="67" spans="1:26" x14ac:dyDescent="0.15">
      <c r="A67">
        <v>142.82749999999999</v>
      </c>
      <c r="B67">
        <v>144.10650000000001</v>
      </c>
      <c r="E67">
        <v>142.82749999999999</v>
      </c>
      <c r="F67">
        <v>149.99359999999999</v>
      </c>
      <c r="G67">
        <v>139.97819999999999</v>
      </c>
      <c r="H67">
        <v>141.6311</v>
      </c>
      <c r="I67">
        <v>143.51939999999999</v>
      </c>
      <c r="K67">
        <v>140.70580000000001</v>
      </c>
      <c r="L67">
        <v>140.279</v>
      </c>
      <c r="M67">
        <v>144.18209999999999</v>
      </c>
      <c r="N67">
        <v>141.6311</v>
      </c>
      <c r="O67">
        <v>141.6311</v>
      </c>
      <c r="P67">
        <v>144.73750000000001</v>
      </c>
      <c r="Q67">
        <v>153.64359999999999</v>
      </c>
      <c r="S67">
        <v>141.91640000000001</v>
      </c>
      <c r="T67">
        <v>143.92910000000001</v>
      </c>
      <c r="V67">
        <v>141.91640000000001</v>
      </c>
      <c r="W67">
        <v>141.91640000000001</v>
      </c>
      <c r="Y67">
        <v>141.91640000000001</v>
      </c>
      <c r="Z67">
        <v>142.16540000000001</v>
      </c>
    </row>
    <row r="68" spans="1:26" x14ac:dyDescent="0.15">
      <c r="A68">
        <v>142.82749999999999</v>
      </c>
      <c r="B68">
        <v>141.20419999999999</v>
      </c>
      <c r="E68">
        <v>142.82749999999999</v>
      </c>
      <c r="F68">
        <v>149.99359999999999</v>
      </c>
      <c r="H68">
        <v>141.6311</v>
      </c>
      <c r="I68">
        <v>143.51939999999999</v>
      </c>
      <c r="K68">
        <v>140.70580000000001</v>
      </c>
      <c r="L68">
        <v>140.279</v>
      </c>
      <c r="M68">
        <v>144.18209999999999</v>
      </c>
      <c r="N68">
        <v>141.6311</v>
      </c>
      <c r="O68">
        <v>141.6311</v>
      </c>
      <c r="P68">
        <v>144.73750000000001</v>
      </c>
      <c r="Q68">
        <v>153.64359999999999</v>
      </c>
      <c r="S68">
        <v>141.91640000000001</v>
      </c>
      <c r="T68">
        <v>143.92910000000001</v>
      </c>
      <c r="V68">
        <v>141.91640000000001</v>
      </c>
      <c r="W68">
        <v>141.91640000000001</v>
      </c>
      <c r="Y68">
        <v>139.97819999999999</v>
      </c>
      <c r="Z68">
        <v>142.16540000000001</v>
      </c>
    </row>
    <row r="69" spans="1:26" x14ac:dyDescent="0.15">
      <c r="A69">
        <v>142.82749999999999</v>
      </c>
      <c r="B69">
        <v>141.20419999999999</v>
      </c>
      <c r="E69">
        <v>142.82749999999999</v>
      </c>
      <c r="F69">
        <v>149.99359999999999</v>
      </c>
      <c r="H69">
        <v>141.6311</v>
      </c>
      <c r="I69">
        <v>143.51939999999999</v>
      </c>
      <c r="K69">
        <v>140.70580000000001</v>
      </c>
      <c r="L69">
        <v>140.279</v>
      </c>
      <c r="M69">
        <v>144.18209999999999</v>
      </c>
      <c r="N69">
        <v>141.6311</v>
      </c>
      <c r="O69">
        <v>141.6311</v>
      </c>
      <c r="P69">
        <v>144.73750000000001</v>
      </c>
      <c r="Q69">
        <v>153.64359999999999</v>
      </c>
      <c r="S69">
        <v>141.91640000000001</v>
      </c>
      <c r="T69">
        <v>143.92910000000001</v>
      </c>
      <c r="V69">
        <v>141.91640000000001</v>
      </c>
      <c r="W69">
        <v>141.91640000000001</v>
      </c>
      <c r="Z69">
        <v>142.16540000000001</v>
      </c>
    </row>
    <row r="70" spans="1:26" x14ac:dyDescent="0.15">
      <c r="A70">
        <v>142.82749999999999</v>
      </c>
      <c r="B70">
        <v>141.20419999999999</v>
      </c>
      <c r="E70">
        <v>142.82749999999999</v>
      </c>
      <c r="F70">
        <v>149.99359999999999</v>
      </c>
      <c r="H70">
        <v>141.6311</v>
      </c>
      <c r="I70">
        <v>143.51939999999999</v>
      </c>
      <c r="K70">
        <v>140.70580000000001</v>
      </c>
      <c r="L70">
        <v>140.279</v>
      </c>
      <c r="M70">
        <v>144.18209999999999</v>
      </c>
      <c r="N70">
        <v>141.20419999999999</v>
      </c>
      <c r="O70">
        <v>141.6311</v>
      </c>
      <c r="P70">
        <v>144.73750000000001</v>
      </c>
      <c r="Q70">
        <v>151.76990000000001</v>
      </c>
      <c r="S70">
        <v>141.91640000000001</v>
      </c>
      <c r="T70">
        <v>143.92910000000001</v>
      </c>
      <c r="V70">
        <v>141.91640000000001</v>
      </c>
      <c r="W70">
        <v>141.91640000000001</v>
      </c>
      <c r="Z70">
        <v>142.16540000000001</v>
      </c>
    </row>
    <row r="71" spans="1:26" x14ac:dyDescent="0.15">
      <c r="A71">
        <v>142.82749999999999</v>
      </c>
      <c r="B71">
        <v>141.20419999999999</v>
      </c>
      <c r="E71">
        <v>142.16540000000001</v>
      </c>
      <c r="F71">
        <v>149.99359999999999</v>
      </c>
      <c r="H71">
        <v>141.6311</v>
      </c>
      <c r="I71">
        <v>143.51939999999999</v>
      </c>
      <c r="K71">
        <v>140.70580000000001</v>
      </c>
      <c r="L71">
        <v>140.279</v>
      </c>
      <c r="M71">
        <v>144.18209999999999</v>
      </c>
      <c r="N71">
        <v>141.20419999999999</v>
      </c>
      <c r="O71">
        <v>141.6311</v>
      </c>
      <c r="P71">
        <v>144.73750000000001</v>
      </c>
      <c r="Q71">
        <v>151.76990000000001</v>
      </c>
      <c r="S71">
        <v>141.91640000000001</v>
      </c>
      <c r="T71">
        <v>143.92910000000001</v>
      </c>
      <c r="V71">
        <v>141.91640000000001</v>
      </c>
      <c r="W71">
        <v>141.91640000000001</v>
      </c>
      <c r="Z71">
        <v>142.16540000000001</v>
      </c>
    </row>
    <row r="72" spans="1:26" x14ac:dyDescent="0.15">
      <c r="A72">
        <v>142.82749999999999</v>
      </c>
      <c r="B72">
        <v>141.20419999999999</v>
      </c>
      <c r="E72">
        <v>142.16540000000001</v>
      </c>
      <c r="F72">
        <v>149.99359999999999</v>
      </c>
      <c r="H72">
        <v>141.6311</v>
      </c>
      <c r="I72">
        <v>143.51939999999999</v>
      </c>
      <c r="K72">
        <v>140.70580000000001</v>
      </c>
      <c r="L72">
        <v>140.279</v>
      </c>
      <c r="M72">
        <v>144.18209999999999</v>
      </c>
      <c r="N72">
        <v>141.20419999999999</v>
      </c>
      <c r="O72">
        <v>141.6311</v>
      </c>
      <c r="P72">
        <v>144.73750000000001</v>
      </c>
      <c r="Q72">
        <v>151.76990000000001</v>
      </c>
      <c r="S72">
        <v>141.91640000000001</v>
      </c>
      <c r="T72">
        <v>143.92910000000001</v>
      </c>
      <c r="V72">
        <v>141.91640000000001</v>
      </c>
      <c r="W72">
        <v>141.91640000000001</v>
      </c>
      <c r="Z72">
        <v>142.16540000000001</v>
      </c>
    </row>
    <row r="73" spans="1:26" x14ac:dyDescent="0.15">
      <c r="A73">
        <v>142.82749999999999</v>
      </c>
      <c r="B73">
        <v>141.20419999999999</v>
      </c>
      <c r="E73">
        <v>142.16540000000001</v>
      </c>
      <c r="F73">
        <v>149.99359999999999</v>
      </c>
      <c r="H73">
        <v>141.6311</v>
      </c>
      <c r="I73">
        <v>143.51939999999999</v>
      </c>
      <c r="K73">
        <v>140.70580000000001</v>
      </c>
      <c r="L73">
        <v>140.279</v>
      </c>
      <c r="M73">
        <v>144.18209999999999</v>
      </c>
      <c r="N73">
        <v>139.97819999999999</v>
      </c>
      <c r="O73">
        <v>141.6311</v>
      </c>
      <c r="P73">
        <v>144.73750000000001</v>
      </c>
      <c r="Q73">
        <v>144.4119</v>
      </c>
      <c r="S73">
        <v>141.91640000000001</v>
      </c>
      <c r="T73">
        <v>143.92910000000001</v>
      </c>
      <c r="V73">
        <v>141.91640000000001</v>
      </c>
      <c r="W73">
        <v>141.91640000000001</v>
      </c>
      <c r="Z73">
        <v>142.16540000000001</v>
      </c>
    </row>
    <row r="74" spans="1:26" x14ac:dyDescent="0.15">
      <c r="A74">
        <v>142.82749999999999</v>
      </c>
      <c r="B74">
        <v>141.20419999999999</v>
      </c>
      <c r="E74">
        <v>142.16540000000001</v>
      </c>
      <c r="F74">
        <v>149.99359999999999</v>
      </c>
      <c r="H74">
        <v>141.6311</v>
      </c>
      <c r="I74">
        <v>143.51939999999999</v>
      </c>
      <c r="K74">
        <v>140.70580000000001</v>
      </c>
      <c r="L74">
        <v>140.279</v>
      </c>
      <c r="M74">
        <v>144.18209999999999</v>
      </c>
      <c r="O74">
        <v>141.6311</v>
      </c>
      <c r="P74">
        <v>144.73750000000001</v>
      </c>
      <c r="Q74">
        <v>144.4119</v>
      </c>
      <c r="S74">
        <v>141.91640000000001</v>
      </c>
      <c r="T74">
        <v>143.92910000000001</v>
      </c>
      <c r="V74">
        <v>141.91640000000001</v>
      </c>
      <c r="W74">
        <v>141.91640000000001</v>
      </c>
      <c r="Z74">
        <v>142.16540000000001</v>
      </c>
    </row>
    <row r="75" spans="1:26" x14ac:dyDescent="0.15">
      <c r="A75">
        <v>142.82749999999999</v>
      </c>
      <c r="B75">
        <v>141.20419999999999</v>
      </c>
      <c r="E75">
        <v>142.16540000000001</v>
      </c>
      <c r="F75">
        <v>149.99359999999999</v>
      </c>
      <c r="H75">
        <v>141.6311</v>
      </c>
      <c r="I75">
        <v>143.51939999999999</v>
      </c>
      <c r="K75">
        <v>140.70580000000001</v>
      </c>
      <c r="L75">
        <v>140.279</v>
      </c>
      <c r="M75">
        <v>144.18209999999999</v>
      </c>
      <c r="O75">
        <v>141.6311</v>
      </c>
      <c r="P75">
        <v>144.73750000000001</v>
      </c>
      <c r="Q75">
        <v>144.4119</v>
      </c>
      <c r="S75">
        <v>141.91640000000001</v>
      </c>
      <c r="T75">
        <v>143.92910000000001</v>
      </c>
      <c r="V75">
        <v>141.91640000000001</v>
      </c>
      <c r="W75">
        <v>141.91640000000001</v>
      </c>
      <c r="Z75">
        <v>142.16540000000001</v>
      </c>
    </row>
    <row r="76" spans="1:26" x14ac:dyDescent="0.15">
      <c r="A76">
        <v>142.82749999999999</v>
      </c>
      <c r="B76">
        <v>141.20419999999999</v>
      </c>
      <c r="E76">
        <v>142.16540000000001</v>
      </c>
      <c r="F76">
        <v>146.89510000000001</v>
      </c>
      <c r="H76">
        <v>141.6311</v>
      </c>
      <c r="I76">
        <v>143.51939999999999</v>
      </c>
      <c r="K76">
        <v>140.70580000000001</v>
      </c>
      <c r="L76">
        <v>140.279</v>
      </c>
      <c r="M76">
        <v>144.18209999999999</v>
      </c>
      <c r="O76">
        <v>141.6311</v>
      </c>
      <c r="P76">
        <v>144.73750000000001</v>
      </c>
      <c r="Q76">
        <v>144.4119</v>
      </c>
      <c r="S76">
        <v>141.91640000000001</v>
      </c>
      <c r="T76">
        <v>143.92910000000001</v>
      </c>
      <c r="V76">
        <v>141.91640000000001</v>
      </c>
      <c r="W76">
        <v>141.91640000000001</v>
      </c>
      <c r="Z76">
        <v>142.16540000000001</v>
      </c>
    </row>
    <row r="77" spans="1:26" x14ac:dyDescent="0.15">
      <c r="A77">
        <v>142.82749999999999</v>
      </c>
      <c r="B77">
        <v>141.20419999999999</v>
      </c>
      <c r="E77">
        <v>142.16540000000001</v>
      </c>
      <c r="F77">
        <v>146.89510000000001</v>
      </c>
      <c r="H77">
        <v>141.6311</v>
      </c>
      <c r="I77">
        <v>143.51939999999999</v>
      </c>
      <c r="K77">
        <v>140.70580000000001</v>
      </c>
      <c r="L77">
        <v>140.279</v>
      </c>
      <c r="M77">
        <v>144.18209999999999</v>
      </c>
      <c r="O77">
        <v>141.6311</v>
      </c>
      <c r="P77">
        <v>144.73750000000001</v>
      </c>
      <c r="Q77">
        <v>144.4119</v>
      </c>
      <c r="S77">
        <v>141.91640000000001</v>
      </c>
      <c r="T77">
        <v>143.92910000000001</v>
      </c>
      <c r="V77">
        <v>141.91640000000001</v>
      </c>
      <c r="W77">
        <v>141.91640000000001</v>
      </c>
      <c r="Z77">
        <v>142.16540000000001</v>
      </c>
    </row>
    <row r="78" spans="1:26" x14ac:dyDescent="0.15">
      <c r="A78">
        <v>142.82749999999999</v>
      </c>
      <c r="B78">
        <v>141.20419999999999</v>
      </c>
      <c r="E78">
        <v>142.16540000000001</v>
      </c>
      <c r="F78">
        <v>146.89510000000001</v>
      </c>
      <c r="H78">
        <v>141.6311</v>
      </c>
      <c r="I78">
        <v>143.51939999999999</v>
      </c>
      <c r="K78">
        <v>140.70580000000001</v>
      </c>
      <c r="L78">
        <v>140.279</v>
      </c>
      <c r="M78">
        <v>144.18209999999999</v>
      </c>
      <c r="O78">
        <v>141.6311</v>
      </c>
      <c r="P78">
        <v>144.73750000000001</v>
      </c>
      <c r="Q78">
        <v>144.4119</v>
      </c>
      <c r="S78">
        <v>141.91640000000001</v>
      </c>
      <c r="T78">
        <v>143.92910000000001</v>
      </c>
      <c r="V78">
        <v>141.91640000000001</v>
      </c>
      <c r="W78">
        <v>141.91640000000001</v>
      </c>
      <c r="Z78">
        <v>142.16540000000001</v>
      </c>
    </row>
    <row r="79" spans="1:26" x14ac:dyDescent="0.15">
      <c r="A79">
        <v>142.82749999999999</v>
      </c>
      <c r="B79">
        <v>141.20419999999999</v>
      </c>
      <c r="E79">
        <v>142.16540000000001</v>
      </c>
      <c r="F79">
        <v>146.89510000000001</v>
      </c>
      <c r="H79">
        <v>141.6311</v>
      </c>
      <c r="I79">
        <v>143.51939999999999</v>
      </c>
      <c r="K79">
        <v>140.70580000000001</v>
      </c>
      <c r="L79">
        <v>140.279</v>
      </c>
      <c r="M79">
        <v>144.18209999999999</v>
      </c>
      <c r="O79">
        <v>141.6311</v>
      </c>
      <c r="P79">
        <v>144.73750000000001</v>
      </c>
      <c r="Q79">
        <v>144.4119</v>
      </c>
      <c r="S79">
        <v>141.91640000000001</v>
      </c>
      <c r="T79">
        <v>140.70580000000001</v>
      </c>
      <c r="V79">
        <v>141.91640000000001</v>
      </c>
      <c r="W79">
        <v>141.91640000000001</v>
      </c>
      <c r="Z79">
        <v>142.16540000000001</v>
      </c>
    </row>
    <row r="80" spans="1:26" x14ac:dyDescent="0.15">
      <c r="A80">
        <v>142.82749999999999</v>
      </c>
      <c r="B80">
        <v>141.20419999999999</v>
      </c>
      <c r="E80">
        <v>142.16540000000001</v>
      </c>
      <c r="F80">
        <v>146.89510000000001</v>
      </c>
      <c r="H80">
        <v>141.6311</v>
      </c>
      <c r="I80">
        <v>143.51939999999999</v>
      </c>
      <c r="K80">
        <v>139.97819999999999</v>
      </c>
      <c r="L80">
        <v>140.279</v>
      </c>
      <c r="M80">
        <v>144.18209999999999</v>
      </c>
      <c r="O80">
        <v>141.6311</v>
      </c>
      <c r="P80">
        <v>144.73750000000001</v>
      </c>
      <c r="Q80">
        <v>144.4119</v>
      </c>
      <c r="S80">
        <v>141.91640000000001</v>
      </c>
      <c r="T80">
        <v>140.70580000000001</v>
      </c>
      <c r="V80">
        <v>141.91640000000001</v>
      </c>
      <c r="W80">
        <v>141.91640000000001</v>
      </c>
      <c r="Z80">
        <v>142.16540000000001</v>
      </c>
    </row>
    <row r="81" spans="1:26" x14ac:dyDescent="0.15">
      <c r="A81">
        <v>142.82749999999999</v>
      </c>
      <c r="B81">
        <v>141.20419999999999</v>
      </c>
      <c r="E81">
        <v>142.16540000000001</v>
      </c>
      <c r="F81">
        <v>146.89510000000001</v>
      </c>
      <c r="H81">
        <v>141.6311</v>
      </c>
      <c r="I81">
        <v>143.51939999999999</v>
      </c>
      <c r="L81">
        <v>140.279</v>
      </c>
      <c r="M81">
        <v>144.18209999999999</v>
      </c>
      <c r="O81">
        <v>141.6311</v>
      </c>
      <c r="P81">
        <v>144.73750000000001</v>
      </c>
      <c r="Q81">
        <v>144.4119</v>
      </c>
      <c r="S81">
        <v>141.91640000000001</v>
      </c>
      <c r="T81">
        <v>140.70580000000001</v>
      </c>
      <c r="V81">
        <v>141.91640000000001</v>
      </c>
      <c r="W81">
        <v>141.91640000000001</v>
      </c>
      <c r="Z81">
        <v>142.16540000000001</v>
      </c>
    </row>
    <row r="82" spans="1:26" x14ac:dyDescent="0.15">
      <c r="A82">
        <v>142.82749999999999</v>
      </c>
      <c r="B82">
        <v>140.279</v>
      </c>
      <c r="E82">
        <v>142.16540000000001</v>
      </c>
      <c r="F82">
        <v>145.19550000000001</v>
      </c>
      <c r="H82">
        <v>141.6311</v>
      </c>
      <c r="I82">
        <v>143.51939999999999</v>
      </c>
      <c r="L82">
        <v>140.279</v>
      </c>
      <c r="M82">
        <v>144.18209999999999</v>
      </c>
      <c r="O82">
        <v>141.6311</v>
      </c>
      <c r="P82">
        <v>144.73750000000001</v>
      </c>
      <c r="Q82">
        <v>144.4119</v>
      </c>
      <c r="S82">
        <v>141.91640000000001</v>
      </c>
      <c r="T82">
        <v>140.70580000000001</v>
      </c>
      <c r="V82">
        <v>141.91640000000001</v>
      </c>
      <c r="W82">
        <v>141.91640000000001</v>
      </c>
      <c r="Z82">
        <v>142.16540000000001</v>
      </c>
    </row>
    <row r="83" spans="1:26" x14ac:dyDescent="0.15">
      <c r="A83">
        <v>142.82749999999999</v>
      </c>
      <c r="B83">
        <v>140.279</v>
      </c>
      <c r="E83">
        <v>142.16540000000001</v>
      </c>
      <c r="F83">
        <v>145.19550000000001</v>
      </c>
      <c r="H83">
        <v>141.6311</v>
      </c>
      <c r="I83">
        <v>143.51939999999999</v>
      </c>
      <c r="L83">
        <v>140.279</v>
      </c>
      <c r="M83">
        <v>144.18209999999999</v>
      </c>
      <c r="O83">
        <v>141.6311</v>
      </c>
      <c r="P83">
        <v>144.73750000000001</v>
      </c>
      <c r="Q83">
        <v>144.4119</v>
      </c>
      <c r="S83">
        <v>141.91640000000001</v>
      </c>
      <c r="T83">
        <v>140.70580000000001</v>
      </c>
      <c r="V83">
        <v>141.91640000000001</v>
      </c>
      <c r="W83">
        <v>141.91640000000001</v>
      </c>
      <c r="Z83">
        <v>140.279</v>
      </c>
    </row>
    <row r="84" spans="1:26" x14ac:dyDescent="0.15">
      <c r="A84">
        <v>142.82749999999999</v>
      </c>
      <c r="B84">
        <v>140.279</v>
      </c>
      <c r="E84">
        <v>142.16540000000001</v>
      </c>
      <c r="F84">
        <v>145.19550000000001</v>
      </c>
      <c r="H84">
        <v>141.6311</v>
      </c>
      <c r="I84">
        <v>143.51939999999999</v>
      </c>
      <c r="L84">
        <v>140.279</v>
      </c>
      <c r="M84">
        <v>144.18209999999999</v>
      </c>
      <c r="O84">
        <v>141.6311</v>
      </c>
      <c r="P84">
        <v>144.73750000000001</v>
      </c>
      <c r="Q84">
        <v>144.4119</v>
      </c>
      <c r="S84">
        <v>141.91640000000001</v>
      </c>
      <c r="T84">
        <v>140.70580000000001</v>
      </c>
      <c r="V84">
        <v>141.91640000000001</v>
      </c>
      <c r="W84">
        <v>141.91640000000001</v>
      </c>
      <c r="Z84">
        <v>140.279</v>
      </c>
    </row>
    <row r="85" spans="1:26" x14ac:dyDescent="0.15">
      <c r="A85">
        <v>142.82749999999999</v>
      </c>
      <c r="B85">
        <v>140.279</v>
      </c>
      <c r="E85">
        <v>142.16540000000001</v>
      </c>
      <c r="F85">
        <v>145.19550000000001</v>
      </c>
      <c r="H85">
        <v>141.6311</v>
      </c>
      <c r="I85">
        <v>143.51939999999999</v>
      </c>
      <c r="L85">
        <v>140.279</v>
      </c>
      <c r="M85">
        <v>144.18209999999999</v>
      </c>
      <c r="O85">
        <v>141.6311</v>
      </c>
      <c r="P85">
        <v>144.73750000000001</v>
      </c>
      <c r="Q85">
        <v>144.4119</v>
      </c>
      <c r="S85">
        <v>141.91640000000001</v>
      </c>
      <c r="T85">
        <v>140.70580000000001</v>
      </c>
      <c r="V85">
        <v>141.91640000000001</v>
      </c>
      <c r="W85">
        <v>141.91640000000001</v>
      </c>
      <c r="Z85">
        <v>140.279</v>
      </c>
    </row>
    <row r="86" spans="1:26" x14ac:dyDescent="0.15">
      <c r="A86">
        <v>142.82749999999999</v>
      </c>
      <c r="B86">
        <v>140.279</v>
      </c>
      <c r="E86">
        <v>142.16540000000001</v>
      </c>
      <c r="F86">
        <v>145.19550000000001</v>
      </c>
      <c r="H86">
        <v>141.6311</v>
      </c>
      <c r="I86">
        <v>143.51939999999999</v>
      </c>
      <c r="L86">
        <v>140.279</v>
      </c>
      <c r="M86">
        <v>144.18209999999999</v>
      </c>
      <c r="O86">
        <v>141.6311</v>
      </c>
      <c r="P86">
        <v>144.73750000000001</v>
      </c>
      <c r="Q86">
        <v>144.4119</v>
      </c>
      <c r="S86">
        <v>141.91640000000001</v>
      </c>
      <c r="T86">
        <v>140.70580000000001</v>
      </c>
      <c r="V86">
        <v>139.97819999999999</v>
      </c>
      <c r="W86">
        <v>141.91640000000001</v>
      </c>
      <c r="Z86">
        <v>140.279</v>
      </c>
    </row>
    <row r="87" spans="1:26" x14ac:dyDescent="0.15">
      <c r="A87">
        <v>142.82749999999999</v>
      </c>
      <c r="B87">
        <v>140.279</v>
      </c>
      <c r="E87">
        <v>142.16540000000001</v>
      </c>
      <c r="F87">
        <v>145.19550000000001</v>
      </c>
      <c r="H87">
        <v>139.97819999999999</v>
      </c>
      <c r="I87">
        <v>143.51939999999999</v>
      </c>
      <c r="L87">
        <v>140.279</v>
      </c>
      <c r="M87">
        <v>144.18209999999999</v>
      </c>
      <c r="O87">
        <v>141.6311</v>
      </c>
      <c r="P87">
        <v>144.73750000000001</v>
      </c>
      <c r="Q87">
        <v>144.4119</v>
      </c>
      <c r="S87">
        <v>141.91640000000001</v>
      </c>
      <c r="T87">
        <v>140.70580000000001</v>
      </c>
      <c r="W87">
        <v>141.91640000000001</v>
      </c>
      <c r="Z87">
        <v>140.279</v>
      </c>
    </row>
    <row r="88" spans="1:26" x14ac:dyDescent="0.15">
      <c r="A88">
        <v>142.82749999999999</v>
      </c>
      <c r="B88">
        <v>140.279</v>
      </c>
      <c r="E88">
        <v>142.16540000000001</v>
      </c>
      <c r="F88">
        <v>145.19550000000001</v>
      </c>
      <c r="I88">
        <v>143.51939999999999</v>
      </c>
      <c r="L88">
        <v>140.279</v>
      </c>
      <c r="M88">
        <v>144.18209999999999</v>
      </c>
      <c r="O88">
        <v>141.6311</v>
      </c>
      <c r="P88">
        <v>144.73750000000001</v>
      </c>
      <c r="Q88">
        <v>144.4119</v>
      </c>
      <c r="S88">
        <v>141.91640000000001</v>
      </c>
      <c r="T88">
        <v>140.70580000000001</v>
      </c>
      <c r="W88">
        <v>141.91640000000001</v>
      </c>
      <c r="Z88">
        <v>140.279</v>
      </c>
    </row>
    <row r="89" spans="1:26" x14ac:dyDescent="0.15">
      <c r="A89">
        <v>142.82749999999999</v>
      </c>
      <c r="B89">
        <v>140.279</v>
      </c>
      <c r="E89">
        <v>142.16540000000001</v>
      </c>
      <c r="F89">
        <v>143.51939999999999</v>
      </c>
      <c r="I89">
        <v>143.51939999999999</v>
      </c>
      <c r="L89">
        <v>140.279</v>
      </c>
      <c r="M89">
        <v>141.91640000000001</v>
      </c>
      <c r="O89">
        <v>141.6311</v>
      </c>
      <c r="P89">
        <v>144.73750000000001</v>
      </c>
      <c r="Q89">
        <v>144.4119</v>
      </c>
      <c r="S89">
        <v>141.91640000000001</v>
      </c>
      <c r="T89">
        <v>140.70580000000001</v>
      </c>
      <c r="W89">
        <v>141.91640000000001</v>
      </c>
      <c r="Z89">
        <v>140.279</v>
      </c>
    </row>
    <row r="90" spans="1:26" x14ac:dyDescent="0.15">
      <c r="A90">
        <v>142.82749999999999</v>
      </c>
      <c r="B90">
        <v>140.279</v>
      </c>
      <c r="E90">
        <v>142.16540000000001</v>
      </c>
      <c r="F90">
        <v>143.51939999999999</v>
      </c>
      <c r="I90">
        <v>143.51939999999999</v>
      </c>
      <c r="L90">
        <v>140.279</v>
      </c>
      <c r="M90">
        <v>141.91640000000001</v>
      </c>
      <c r="O90">
        <v>141.6311</v>
      </c>
      <c r="P90">
        <v>144.73750000000001</v>
      </c>
      <c r="Q90">
        <v>144.4119</v>
      </c>
      <c r="S90">
        <v>141.91640000000001</v>
      </c>
      <c r="T90">
        <v>140.70580000000001</v>
      </c>
      <c r="W90">
        <v>141.91640000000001</v>
      </c>
      <c r="Z90">
        <v>140.279</v>
      </c>
    </row>
    <row r="91" spans="1:26" x14ac:dyDescent="0.15">
      <c r="A91">
        <v>142.82749999999999</v>
      </c>
      <c r="B91">
        <v>140.279</v>
      </c>
      <c r="E91">
        <v>142.16540000000001</v>
      </c>
      <c r="F91">
        <v>143.51939999999999</v>
      </c>
      <c r="I91">
        <v>143.51939999999999</v>
      </c>
      <c r="L91">
        <v>140.279</v>
      </c>
      <c r="M91">
        <v>141.91640000000001</v>
      </c>
      <c r="O91">
        <v>141.6311</v>
      </c>
      <c r="P91">
        <v>144.73750000000001</v>
      </c>
      <c r="Q91">
        <v>144.4119</v>
      </c>
      <c r="S91">
        <v>141.91640000000001</v>
      </c>
      <c r="T91">
        <v>140.70580000000001</v>
      </c>
      <c r="W91">
        <v>141.91640000000001</v>
      </c>
      <c r="Z91">
        <v>140.279</v>
      </c>
    </row>
    <row r="92" spans="1:26" x14ac:dyDescent="0.15">
      <c r="A92">
        <v>142.82749999999999</v>
      </c>
      <c r="B92">
        <v>140.279</v>
      </c>
      <c r="E92">
        <v>142.16540000000001</v>
      </c>
      <c r="F92">
        <v>143.51939999999999</v>
      </c>
      <c r="I92">
        <v>143.51939999999999</v>
      </c>
      <c r="L92">
        <v>140.279</v>
      </c>
      <c r="M92">
        <v>141.91640000000001</v>
      </c>
      <c r="O92">
        <v>141.6311</v>
      </c>
      <c r="P92">
        <v>144.73750000000001</v>
      </c>
      <c r="Q92">
        <v>144.4119</v>
      </c>
      <c r="S92">
        <v>141.91640000000001</v>
      </c>
      <c r="T92">
        <v>140.70580000000001</v>
      </c>
      <c r="W92">
        <v>141.91640000000001</v>
      </c>
      <c r="Z92">
        <v>140.279</v>
      </c>
    </row>
    <row r="93" spans="1:26" x14ac:dyDescent="0.15">
      <c r="A93">
        <v>142.82749999999999</v>
      </c>
      <c r="B93">
        <v>140.279</v>
      </c>
      <c r="E93">
        <v>139.5513</v>
      </c>
      <c r="F93">
        <v>143.51939999999999</v>
      </c>
      <c r="I93">
        <v>143.51939999999999</v>
      </c>
      <c r="L93">
        <v>140.279</v>
      </c>
      <c r="M93">
        <v>141.91640000000001</v>
      </c>
      <c r="O93">
        <v>141.6311</v>
      </c>
      <c r="P93">
        <v>144.73750000000001</v>
      </c>
      <c r="Q93">
        <v>144.4119</v>
      </c>
      <c r="S93">
        <v>141.91640000000001</v>
      </c>
      <c r="T93">
        <v>140.70580000000001</v>
      </c>
      <c r="W93">
        <v>141.91640000000001</v>
      </c>
      <c r="Z93">
        <v>140.279</v>
      </c>
    </row>
    <row r="94" spans="1:26" x14ac:dyDescent="0.15">
      <c r="A94">
        <v>142.82749999999999</v>
      </c>
      <c r="B94">
        <v>140.279</v>
      </c>
      <c r="E94">
        <v>139.5513</v>
      </c>
      <c r="F94">
        <v>143.51939999999999</v>
      </c>
      <c r="I94">
        <v>143.51939999999999</v>
      </c>
      <c r="L94">
        <v>140.279</v>
      </c>
      <c r="M94">
        <v>141.91640000000001</v>
      </c>
      <c r="O94">
        <v>141.6311</v>
      </c>
      <c r="P94">
        <v>144.73750000000001</v>
      </c>
      <c r="Q94">
        <v>144.4119</v>
      </c>
      <c r="S94">
        <v>141.91640000000001</v>
      </c>
      <c r="T94">
        <v>140.70580000000001</v>
      </c>
      <c r="W94">
        <v>141.91640000000001</v>
      </c>
      <c r="Z94">
        <v>140.279</v>
      </c>
    </row>
    <row r="95" spans="1:26" x14ac:dyDescent="0.15">
      <c r="A95">
        <v>142.82749999999999</v>
      </c>
      <c r="B95">
        <v>140.279</v>
      </c>
      <c r="F95">
        <v>143.51939999999999</v>
      </c>
      <c r="I95">
        <v>143.51939999999999</v>
      </c>
      <c r="L95">
        <v>140.279</v>
      </c>
      <c r="M95">
        <v>141.91640000000001</v>
      </c>
      <c r="O95">
        <v>141.6311</v>
      </c>
      <c r="P95">
        <v>144.01050000000001</v>
      </c>
      <c r="Q95">
        <v>144.4119</v>
      </c>
      <c r="S95">
        <v>141.91640000000001</v>
      </c>
      <c r="T95">
        <v>140.70580000000001</v>
      </c>
      <c r="W95">
        <v>141.91640000000001</v>
      </c>
      <c r="Z95">
        <v>140.279</v>
      </c>
    </row>
    <row r="96" spans="1:26" x14ac:dyDescent="0.15">
      <c r="A96">
        <v>142.82749999999999</v>
      </c>
      <c r="B96">
        <v>140.279</v>
      </c>
      <c r="F96">
        <v>143.51939999999999</v>
      </c>
      <c r="I96">
        <v>143.51939999999999</v>
      </c>
      <c r="L96">
        <v>140.279</v>
      </c>
      <c r="M96">
        <v>141.91640000000001</v>
      </c>
      <c r="O96">
        <v>141.6311</v>
      </c>
      <c r="P96">
        <v>144.01050000000001</v>
      </c>
      <c r="Q96">
        <v>144.4119</v>
      </c>
      <c r="S96">
        <v>141.91640000000001</v>
      </c>
      <c r="T96">
        <v>140.70580000000001</v>
      </c>
      <c r="W96">
        <v>141.91640000000001</v>
      </c>
      <c r="Z96">
        <v>140.279</v>
      </c>
    </row>
    <row r="97" spans="1:26" x14ac:dyDescent="0.15">
      <c r="A97">
        <v>142.82749999999999</v>
      </c>
      <c r="B97">
        <v>140.279</v>
      </c>
      <c r="F97">
        <v>143.51939999999999</v>
      </c>
      <c r="I97">
        <v>143.51939999999999</v>
      </c>
      <c r="L97">
        <v>140.279</v>
      </c>
      <c r="M97">
        <v>141.91640000000001</v>
      </c>
      <c r="O97">
        <v>141.6311</v>
      </c>
      <c r="P97">
        <v>144.01050000000001</v>
      </c>
      <c r="Q97">
        <v>144.4119</v>
      </c>
      <c r="S97">
        <v>141.91640000000001</v>
      </c>
      <c r="T97">
        <v>140.70580000000001</v>
      </c>
      <c r="W97">
        <v>141.91640000000001</v>
      </c>
      <c r="Z97">
        <v>140.279</v>
      </c>
    </row>
    <row r="98" spans="1:26" x14ac:dyDescent="0.15">
      <c r="A98">
        <v>142.82749999999999</v>
      </c>
      <c r="B98">
        <v>140.279</v>
      </c>
      <c r="F98">
        <v>143.51939999999999</v>
      </c>
      <c r="I98">
        <v>143.51939999999999</v>
      </c>
      <c r="L98">
        <v>140.279</v>
      </c>
      <c r="M98">
        <v>141.91640000000001</v>
      </c>
      <c r="O98">
        <v>141.6311</v>
      </c>
      <c r="P98">
        <v>144.01050000000001</v>
      </c>
      <c r="Q98">
        <v>144.4119</v>
      </c>
      <c r="S98">
        <v>141.91640000000001</v>
      </c>
      <c r="T98">
        <v>140.70580000000001</v>
      </c>
      <c r="W98">
        <v>141.91640000000001</v>
      </c>
      <c r="Z98">
        <v>140.279</v>
      </c>
    </row>
    <row r="99" spans="1:26" x14ac:dyDescent="0.15">
      <c r="A99">
        <v>142.82749999999999</v>
      </c>
      <c r="B99">
        <v>140.279</v>
      </c>
      <c r="F99">
        <v>143.51939999999999</v>
      </c>
      <c r="I99">
        <v>143.51939999999999</v>
      </c>
      <c r="L99">
        <v>140.279</v>
      </c>
      <c r="M99">
        <v>141.91640000000001</v>
      </c>
      <c r="O99">
        <v>141.6311</v>
      </c>
      <c r="P99">
        <v>144.01050000000001</v>
      </c>
      <c r="Q99">
        <v>144.4119</v>
      </c>
      <c r="S99">
        <v>141.91640000000001</v>
      </c>
      <c r="T99">
        <v>140.70580000000001</v>
      </c>
      <c r="W99">
        <v>141.91640000000001</v>
      </c>
      <c r="Z99">
        <v>140.279</v>
      </c>
    </row>
    <row r="100" spans="1:26" x14ac:dyDescent="0.15">
      <c r="A100">
        <v>142.82749999999999</v>
      </c>
      <c r="B100">
        <v>140.279</v>
      </c>
      <c r="F100">
        <v>143.51939999999999</v>
      </c>
      <c r="I100">
        <v>139.97819999999999</v>
      </c>
      <c r="L100">
        <v>140.279</v>
      </c>
      <c r="M100">
        <v>141.91640000000001</v>
      </c>
      <c r="O100">
        <v>141.6311</v>
      </c>
      <c r="P100">
        <v>144.01050000000001</v>
      </c>
      <c r="Q100">
        <v>144.4119</v>
      </c>
      <c r="S100">
        <v>141.91640000000001</v>
      </c>
      <c r="T100">
        <v>140.70580000000001</v>
      </c>
      <c r="W100">
        <v>141.91640000000001</v>
      </c>
      <c r="Z100">
        <v>140.279</v>
      </c>
    </row>
    <row r="101" spans="1:26" x14ac:dyDescent="0.15">
      <c r="A101">
        <v>142.82749999999999</v>
      </c>
      <c r="B101">
        <v>140.279</v>
      </c>
      <c r="F101">
        <v>143.51939999999999</v>
      </c>
      <c r="L101">
        <v>140.279</v>
      </c>
      <c r="M101">
        <v>141.91640000000001</v>
      </c>
      <c r="O101">
        <v>141.6311</v>
      </c>
      <c r="P101">
        <v>144.01050000000001</v>
      </c>
      <c r="Q101">
        <v>144.4119</v>
      </c>
      <c r="S101">
        <v>141.6311</v>
      </c>
      <c r="T101">
        <v>140.70580000000001</v>
      </c>
      <c r="W101">
        <v>141.6311</v>
      </c>
      <c r="Z101">
        <v>140.279</v>
      </c>
    </row>
    <row r="102" spans="1:26" x14ac:dyDescent="0.15">
      <c r="A102">
        <v>142.82749999999999</v>
      </c>
      <c r="B102">
        <v>140.279</v>
      </c>
      <c r="F102">
        <v>143.51939999999999</v>
      </c>
      <c r="L102">
        <v>140.279</v>
      </c>
      <c r="M102">
        <v>141.91640000000001</v>
      </c>
      <c r="O102">
        <v>141.6311</v>
      </c>
      <c r="P102">
        <v>144.01050000000001</v>
      </c>
      <c r="Q102">
        <v>144.4119</v>
      </c>
      <c r="S102">
        <v>141.6311</v>
      </c>
      <c r="T102">
        <v>140.70580000000001</v>
      </c>
      <c r="W102">
        <v>141.6311</v>
      </c>
      <c r="Z102">
        <v>140.279</v>
      </c>
    </row>
    <row r="103" spans="1:26" x14ac:dyDescent="0.15">
      <c r="A103">
        <v>142.82749999999999</v>
      </c>
      <c r="B103">
        <v>140.279</v>
      </c>
      <c r="F103">
        <v>143.51939999999999</v>
      </c>
      <c r="L103">
        <v>140.279</v>
      </c>
      <c r="M103">
        <v>141.91640000000001</v>
      </c>
      <c r="O103">
        <v>141.6311</v>
      </c>
      <c r="P103">
        <v>144.01050000000001</v>
      </c>
      <c r="Q103">
        <v>144.4119</v>
      </c>
      <c r="S103">
        <v>141.6311</v>
      </c>
      <c r="T103">
        <v>140.70580000000001</v>
      </c>
      <c r="W103">
        <v>141.6311</v>
      </c>
      <c r="Z103">
        <v>140.279</v>
      </c>
    </row>
    <row r="104" spans="1:26" x14ac:dyDescent="0.15">
      <c r="A104">
        <v>142.82749999999999</v>
      </c>
      <c r="B104">
        <v>140.279</v>
      </c>
      <c r="F104">
        <v>143.51939999999999</v>
      </c>
      <c r="L104">
        <v>140.279</v>
      </c>
      <c r="M104">
        <v>141.91640000000001</v>
      </c>
      <c r="O104">
        <v>141.6311</v>
      </c>
      <c r="P104">
        <v>144.01050000000001</v>
      </c>
      <c r="Q104">
        <v>144.4119</v>
      </c>
      <c r="S104">
        <v>141.6311</v>
      </c>
      <c r="T104">
        <v>140.70580000000001</v>
      </c>
      <c r="W104">
        <v>141.6311</v>
      </c>
      <c r="Z104">
        <v>140.279</v>
      </c>
    </row>
    <row r="105" spans="1:26" x14ac:dyDescent="0.15">
      <c r="A105">
        <v>142.82749999999999</v>
      </c>
      <c r="B105">
        <v>140.279</v>
      </c>
      <c r="F105">
        <v>143.51939999999999</v>
      </c>
      <c r="L105">
        <v>140.279</v>
      </c>
      <c r="M105">
        <v>141.91640000000001</v>
      </c>
      <c r="O105">
        <v>141.6311</v>
      </c>
      <c r="P105">
        <v>144.01050000000001</v>
      </c>
      <c r="Q105">
        <v>144.4119</v>
      </c>
      <c r="S105">
        <v>141.6311</v>
      </c>
      <c r="T105">
        <v>140.70580000000001</v>
      </c>
      <c r="W105">
        <v>141.6311</v>
      </c>
      <c r="Z105">
        <v>140.279</v>
      </c>
    </row>
    <row r="106" spans="1:26" x14ac:dyDescent="0.15">
      <c r="A106">
        <v>142.82749999999999</v>
      </c>
      <c r="B106">
        <v>140.279</v>
      </c>
      <c r="F106">
        <v>143.51939999999999</v>
      </c>
      <c r="L106">
        <v>140.279</v>
      </c>
      <c r="M106">
        <v>141.91640000000001</v>
      </c>
      <c r="O106">
        <v>141.6311</v>
      </c>
      <c r="P106">
        <v>144.01050000000001</v>
      </c>
      <c r="Q106">
        <v>144.4119</v>
      </c>
      <c r="S106">
        <v>141.6311</v>
      </c>
      <c r="T106">
        <v>140.70580000000001</v>
      </c>
      <c r="W106">
        <v>141.6311</v>
      </c>
      <c r="Z106">
        <v>140.279</v>
      </c>
    </row>
    <row r="107" spans="1:26" x14ac:dyDescent="0.15">
      <c r="A107">
        <v>142.82749999999999</v>
      </c>
      <c r="B107">
        <v>140.279</v>
      </c>
      <c r="F107">
        <v>143.51939999999999</v>
      </c>
      <c r="L107">
        <v>140.279</v>
      </c>
      <c r="M107">
        <v>141.91640000000001</v>
      </c>
      <c r="O107">
        <v>141.6311</v>
      </c>
      <c r="P107">
        <v>144.01050000000001</v>
      </c>
      <c r="Q107">
        <v>144.4119</v>
      </c>
      <c r="S107">
        <v>141.6311</v>
      </c>
      <c r="T107">
        <v>140.70580000000001</v>
      </c>
      <c r="W107">
        <v>141.6311</v>
      </c>
      <c r="Z107">
        <v>140.279</v>
      </c>
    </row>
    <row r="108" spans="1:26" x14ac:dyDescent="0.15">
      <c r="A108">
        <v>142.82749999999999</v>
      </c>
      <c r="B108">
        <v>140.279</v>
      </c>
      <c r="F108">
        <v>143.51939999999999</v>
      </c>
      <c r="L108">
        <v>140.279</v>
      </c>
      <c r="M108">
        <v>141.91640000000001</v>
      </c>
      <c r="O108">
        <v>141.6311</v>
      </c>
      <c r="P108">
        <v>144.01050000000001</v>
      </c>
      <c r="Q108">
        <v>144.4119</v>
      </c>
      <c r="S108">
        <v>141.6311</v>
      </c>
      <c r="T108">
        <v>140.70580000000001</v>
      </c>
      <c r="W108">
        <v>141.6311</v>
      </c>
      <c r="Z108">
        <v>140.279</v>
      </c>
    </row>
    <row r="109" spans="1:26" x14ac:dyDescent="0.15">
      <c r="A109">
        <v>142.82749999999999</v>
      </c>
      <c r="B109">
        <v>140.279</v>
      </c>
      <c r="F109">
        <v>143.51939999999999</v>
      </c>
      <c r="L109">
        <v>140.279</v>
      </c>
      <c r="M109">
        <v>141.91640000000001</v>
      </c>
      <c r="O109">
        <v>140.70580000000001</v>
      </c>
      <c r="P109">
        <v>144.01050000000001</v>
      </c>
      <c r="Q109">
        <v>144.4119</v>
      </c>
      <c r="S109">
        <v>141.6311</v>
      </c>
      <c r="T109">
        <v>140.70580000000001</v>
      </c>
      <c r="W109">
        <v>141.6311</v>
      </c>
      <c r="Z109">
        <v>140.279</v>
      </c>
    </row>
    <row r="110" spans="1:26" x14ac:dyDescent="0.15">
      <c r="A110">
        <v>142.82749999999999</v>
      </c>
      <c r="B110">
        <v>140.279</v>
      </c>
      <c r="F110">
        <v>143.51939999999999</v>
      </c>
      <c r="L110">
        <v>140.279</v>
      </c>
      <c r="M110">
        <v>141.91640000000001</v>
      </c>
      <c r="O110">
        <v>140.70580000000001</v>
      </c>
      <c r="P110">
        <v>144.01050000000001</v>
      </c>
      <c r="Q110">
        <v>144.4119</v>
      </c>
      <c r="S110">
        <v>141.6311</v>
      </c>
      <c r="T110">
        <v>140.70580000000001</v>
      </c>
      <c r="W110">
        <v>141.6311</v>
      </c>
      <c r="Z110">
        <v>140.279</v>
      </c>
    </row>
    <row r="111" spans="1:26" x14ac:dyDescent="0.15">
      <c r="A111">
        <v>142.82749999999999</v>
      </c>
      <c r="B111">
        <v>140.279</v>
      </c>
      <c r="F111">
        <v>143.51939999999999</v>
      </c>
      <c r="L111">
        <v>140.279</v>
      </c>
      <c r="M111">
        <v>141.91640000000001</v>
      </c>
      <c r="O111">
        <v>140.70580000000001</v>
      </c>
      <c r="P111">
        <v>144.01050000000001</v>
      </c>
      <c r="Q111">
        <v>144.4119</v>
      </c>
      <c r="S111">
        <v>141.6311</v>
      </c>
      <c r="T111">
        <v>140.70580000000001</v>
      </c>
      <c r="W111">
        <v>141.6311</v>
      </c>
      <c r="Z111">
        <v>140.279</v>
      </c>
    </row>
    <row r="112" spans="1:26" x14ac:dyDescent="0.15">
      <c r="A112">
        <v>142.82749999999999</v>
      </c>
      <c r="B112">
        <v>140.279</v>
      </c>
      <c r="F112">
        <v>143.51939999999999</v>
      </c>
      <c r="L112">
        <v>140.279</v>
      </c>
      <c r="M112">
        <v>141.91640000000001</v>
      </c>
      <c r="O112">
        <v>140.70580000000001</v>
      </c>
      <c r="P112">
        <v>144.01050000000001</v>
      </c>
      <c r="Q112">
        <v>144.4119</v>
      </c>
      <c r="S112">
        <v>141.6311</v>
      </c>
      <c r="T112">
        <v>140.70580000000001</v>
      </c>
      <c r="W112">
        <v>139.97819999999999</v>
      </c>
      <c r="Z112">
        <v>140.279</v>
      </c>
    </row>
    <row r="113" spans="1:26" x14ac:dyDescent="0.15">
      <c r="A113">
        <v>142.82749999999999</v>
      </c>
      <c r="B113">
        <v>140.279</v>
      </c>
      <c r="F113">
        <v>143.51939999999999</v>
      </c>
      <c r="L113">
        <v>140.279</v>
      </c>
      <c r="M113">
        <v>141.91640000000001</v>
      </c>
      <c r="O113">
        <v>140.70580000000001</v>
      </c>
      <c r="P113">
        <v>144.01050000000001</v>
      </c>
      <c r="Q113">
        <v>144.4119</v>
      </c>
      <c r="S113">
        <v>141.6311</v>
      </c>
      <c r="T113">
        <v>140.70580000000001</v>
      </c>
      <c r="Z113">
        <v>140.279</v>
      </c>
    </row>
    <row r="114" spans="1:26" x14ac:dyDescent="0.15">
      <c r="A114">
        <v>142.82749999999999</v>
      </c>
      <c r="B114">
        <v>140.279</v>
      </c>
      <c r="F114">
        <v>143.51939999999999</v>
      </c>
      <c r="L114">
        <v>140.279</v>
      </c>
      <c r="M114">
        <v>141.91640000000001</v>
      </c>
      <c r="O114">
        <v>140.70580000000001</v>
      </c>
      <c r="P114">
        <v>144.01050000000001</v>
      </c>
      <c r="Q114">
        <v>144.4119</v>
      </c>
      <c r="S114">
        <v>141.6311</v>
      </c>
      <c r="T114">
        <v>140.70580000000001</v>
      </c>
      <c r="Z114">
        <v>140.279</v>
      </c>
    </row>
    <row r="115" spans="1:26" x14ac:dyDescent="0.15">
      <c r="A115">
        <v>142.82749999999999</v>
      </c>
      <c r="B115">
        <v>140.279</v>
      </c>
      <c r="F115">
        <v>143.51939999999999</v>
      </c>
      <c r="L115">
        <v>140.279</v>
      </c>
      <c r="M115">
        <v>141.91640000000001</v>
      </c>
      <c r="O115">
        <v>140.70580000000001</v>
      </c>
      <c r="P115">
        <v>144.01050000000001</v>
      </c>
      <c r="Q115">
        <v>144.4119</v>
      </c>
      <c r="S115">
        <v>141.6311</v>
      </c>
      <c r="T115">
        <v>140.70580000000001</v>
      </c>
      <c r="Z115">
        <v>140.279</v>
      </c>
    </row>
    <row r="116" spans="1:26" x14ac:dyDescent="0.15">
      <c r="A116">
        <v>142.82749999999999</v>
      </c>
      <c r="B116">
        <v>140.279</v>
      </c>
      <c r="F116">
        <v>143.51939999999999</v>
      </c>
      <c r="L116">
        <v>140.279</v>
      </c>
      <c r="M116">
        <v>141.91640000000001</v>
      </c>
      <c r="O116">
        <v>140.70580000000001</v>
      </c>
      <c r="P116">
        <v>144.01050000000001</v>
      </c>
      <c r="Q116">
        <v>144.4119</v>
      </c>
      <c r="S116">
        <v>141.6311</v>
      </c>
      <c r="T116">
        <v>140.70580000000001</v>
      </c>
      <c r="Z116">
        <v>140.279</v>
      </c>
    </row>
    <row r="117" spans="1:26" x14ac:dyDescent="0.15">
      <c r="A117">
        <v>142.82749999999999</v>
      </c>
      <c r="B117">
        <v>140.279</v>
      </c>
      <c r="F117">
        <v>143.51939999999999</v>
      </c>
      <c r="L117">
        <v>140.279</v>
      </c>
      <c r="M117">
        <v>141.91640000000001</v>
      </c>
      <c r="O117">
        <v>140.70580000000001</v>
      </c>
      <c r="P117">
        <v>144.01050000000001</v>
      </c>
      <c r="Q117">
        <v>144.4119</v>
      </c>
      <c r="S117">
        <v>141.6311</v>
      </c>
      <c r="T117">
        <v>140.70580000000001</v>
      </c>
      <c r="Z117">
        <v>140.279</v>
      </c>
    </row>
    <row r="118" spans="1:26" x14ac:dyDescent="0.15">
      <c r="A118">
        <v>142.82749999999999</v>
      </c>
      <c r="B118">
        <v>140.279</v>
      </c>
      <c r="F118">
        <v>143.51939999999999</v>
      </c>
      <c r="L118">
        <v>140.279</v>
      </c>
      <c r="M118">
        <v>141.91640000000001</v>
      </c>
      <c r="O118">
        <v>140.70580000000001</v>
      </c>
      <c r="P118">
        <v>144.01050000000001</v>
      </c>
      <c r="Q118">
        <v>144.4119</v>
      </c>
      <c r="S118">
        <v>141.6311</v>
      </c>
      <c r="T118">
        <v>140.70580000000001</v>
      </c>
      <c r="Z118">
        <v>140.279</v>
      </c>
    </row>
    <row r="119" spans="1:26" x14ac:dyDescent="0.15">
      <c r="A119">
        <v>142.82749999999999</v>
      </c>
      <c r="B119">
        <v>140.279</v>
      </c>
      <c r="F119">
        <v>143.51939999999999</v>
      </c>
      <c r="L119">
        <v>140.279</v>
      </c>
      <c r="M119">
        <v>141.91640000000001</v>
      </c>
      <c r="O119">
        <v>139.97819999999999</v>
      </c>
      <c r="P119">
        <v>144.01050000000001</v>
      </c>
      <c r="Q119">
        <v>144.4119</v>
      </c>
      <c r="S119">
        <v>141.6311</v>
      </c>
      <c r="T119">
        <v>140.70580000000001</v>
      </c>
      <c r="Z119">
        <v>140.279</v>
      </c>
    </row>
    <row r="120" spans="1:26" x14ac:dyDescent="0.15">
      <c r="A120">
        <v>142.82749999999999</v>
      </c>
      <c r="B120">
        <v>140.279</v>
      </c>
      <c r="F120">
        <v>143.51939999999999</v>
      </c>
      <c r="L120">
        <v>140.279</v>
      </c>
      <c r="M120">
        <v>141.91640000000001</v>
      </c>
      <c r="P120">
        <v>144.01050000000001</v>
      </c>
      <c r="Q120">
        <v>144.4119</v>
      </c>
      <c r="S120">
        <v>141.6311</v>
      </c>
      <c r="T120">
        <v>140.70580000000001</v>
      </c>
      <c r="Z120">
        <v>140.279</v>
      </c>
    </row>
    <row r="121" spans="1:26" x14ac:dyDescent="0.15">
      <c r="A121">
        <v>142.82749999999999</v>
      </c>
      <c r="B121">
        <v>140.279</v>
      </c>
      <c r="F121">
        <v>143.51939999999999</v>
      </c>
      <c r="L121">
        <v>140.279</v>
      </c>
      <c r="M121">
        <v>141.91640000000001</v>
      </c>
      <c r="P121">
        <v>144.01050000000001</v>
      </c>
      <c r="Q121">
        <v>144.4119</v>
      </c>
      <c r="S121">
        <v>141.6311</v>
      </c>
      <c r="T121">
        <v>140.70580000000001</v>
      </c>
      <c r="Z121">
        <v>140.279</v>
      </c>
    </row>
    <row r="122" spans="1:26" x14ac:dyDescent="0.15">
      <c r="A122">
        <v>142.82749999999999</v>
      </c>
      <c r="B122">
        <v>140.279</v>
      </c>
      <c r="F122">
        <v>143.51939999999999</v>
      </c>
      <c r="L122">
        <v>140.279</v>
      </c>
      <c r="M122">
        <v>141.91640000000001</v>
      </c>
      <c r="P122">
        <v>144.01050000000001</v>
      </c>
      <c r="Q122">
        <v>144.4119</v>
      </c>
      <c r="S122">
        <v>141.6311</v>
      </c>
      <c r="T122">
        <v>140.70580000000001</v>
      </c>
      <c r="Z122">
        <v>140.279</v>
      </c>
    </row>
    <row r="123" spans="1:26" x14ac:dyDescent="0.15">
      <c r="A123">
        <v>142.82749999999999</v>
      </c>
      <c r="B123">
        <v>140.279</v>
      </c>
      <c r="F123">
        <v>143.51939999999999</v>
      </c>
      <c r="L123">
        <v>140.279</v>
      </c>
      <c r="M123">
        <v>141.91640000000001</v>
      </c>
      <c r="P123">
        <v>144.01050000000001</v>
      </c>
      <c r="Q123">
        <v>144.4119</v>
      </c>
      <c r="S123">
        <v>141.6311</v>
      </c>
      <c r="T123">
        <v>140.70580000000001</v>
      </c>
      <c r="Z123">
        <v>140.279</v>
      </c>
    </row>
    <row r="124" spans="1:26" x14ac:dyDescent="0.15">
      <c r="A124">
        <v>142.82749999999999</v>
      </c>
      <c r="B124">
        <v>140.279</v>
      </c>
      <c r="F124">
        <v>143.51939999999999</v>
      </c>
      <c r="L124">
        <v>140.279</v>
      </c>
      <c r="M124">
        <v>141.91640000000001</v>
      </c>
      <c r="P124">
        <v>144.01050000000001</v>
      </c>
      <c r="Q124">
        <v>144.4119</v>
      </c>
      <c r="S124">
        <v>141.6311</v>
      </c>
      <c r="T124">
        <v>140.70580000000001</v>
      </c>
      <c r="Z124">
        <v>140.279</v>
      </c>
    </row>
    <row r="125" spans="1:26" x14ac:dyDescent="0.15">
      <c r="A125">
        <v>142.82749999999999</v>
      </c>
      <c r="B125">
        <v>140.279</v>
      </c>
      <c r="F125">
        <v>143.51939999999999</v>
      </c>
      <c r="L125">
        <v>140.279</v>
      </c>
      <c r="M125">
        <v>141.91640000000001</v>
      </c>
      <c r="P125">
        <v>144.01050000000001</v>
      </c>
      <c r="Q125">
        <v>144.4119</v>
      </c>
      <c r="S125">
        <v>141.6311</v>
      </c>
      <c r="T125">
        <v>140.70580000000001</v>
      </c>
      <c r="Z125">
        <v>140.279</v>
      </c>
    </row>
    <row r="126" spans="1:26" x14ac:dyDescent="0.15">
      <c r="A126">
        <v>142.82749999999999</v>
      </c>
      <c r="B126">
        <v>140.279</v>
      </c>
      <c r="F126">
        <v>139.97819999999999</v>
      </c>
      <c r="L126">
        <v>140.279</v>
      </c>
      <c r="M126">
        <v>141.91640000000001</v>
      </c>
      <c r="P126">
        <v>144.01050000000001</v>
      </c>
      <c r="Q126">
        <v>144.4119</v>
      </c>
      <c r="S126">
        <v>141.6311</v>
      </c>
      <c r="T126">
        <v>140.70580000000001</v>
      </c>
      <c r="Z126">
        <v>140.279</v>
      </c>
    </row>
    <row r="127" spans="1:26" x14ac:dyDescent="0.15">
      <c r="A127">
        <v>142.82749999999999</v>
      </c>
      <c r="B127">
        <v>140.279</v>
      </c>
      <c r="F127">
        <v>139.97819999999999</v>
      </c>
      <c r="L127">
        <v>140.279</v>
      </c>
      <c r="M127">
        <v>141.91640000000001</v>
      </c>
      <c r="P127">
        <v>144.01050000000001</v>
      </c>
      <c r="Q127">
        <v>144.4119</v>
      </c>
      <c r="S127">
        <v>141.6311</v>
      </c>
      <c r="T127">
        <v>140.70580000000001</v>
      </c>
      <c r="Z127">
        <v>140.279</v>
      </c>
    </row>
    <row r="128" spans="1:26" x14ac:dyDescent="0.15">
      <c r="A128">
        <v>142.82749999999999</v>
      </c>
      <c r="B128">
        <v>140.279</v>
      </c>
      <c r="L128">
        <v>140.279</v>
      </c>
      <c r="M128">
        <v>141.91640000000001</v>
      </c>
      <c r="P128">
        <v>144.01050000000001</v>
      </c>
      <c r="Q128">
        <v>144.4119</v>
      </c>
      <c r="S128">
        <v>141.6311</v>
      </c>
      <c r="T128">
        <v>140.70580000000001</v>
      </c>
      <c r="Z128">
        <v>140.279</v>
      </c>
    </row>
    <row r="129" spans="1:26" x14ac:dyDescent="0.15">
      <c r="A129">
        <v>142.82749999999999</v>
      </c>
      <c r="B129">
        <v>140.279</v>
      </c>
      <c r="L129">
        <v>140.279</v>
      </c>
      <c r="M129">
        <v>141.91640000000001</v>
      </c>
      <c r="P129">
        <v>144.01050000000001</v>
      </c>
      <c r="Q129">
        <v>144.4119</v>
      </c>
      <c r="S129">
        <v>141.6311</v>
      </c>
      <c r="T129">
        <v>140.70580000000001</v>
      </c>
      <c r="Z129">
        <v>140.279</v>
      </c>
    </row>
    <row r="130" spans="1:26" x14ac:dyDescent="0.15">
      <c r="A130">
        <v>142.82749999999999</v>
      </c>
      <c r="B130">
        <v>140.279</v>
      </c>
      <c r="L130">
        <v>140.279</v>
      </c>
      <c r="M130">
        <v>141.91640000000001</v>
      </c>
      <c r="P130">
        <v>144.01050000000001</v>
      </c>
      <c r="Q130">
        <v>144.4119</v>
      </c>
      <c r="S130">
        <v>141.6311</v>
      </c>
      <c r="T130">
        <v>140.70580000000001</v>
      </c>
      <c r="Z130">
        <v>140.279</v>
      </c>
    </row>
    <row r="131" spans="1:26" x14ac:dyDescent="0.15">
      <c r="A131">
        <v>142.82749999999999</v>
      </c>
      <c r="B131">
        <v>140.279</v>
      </c>
      <c r="L131">
        <v>140.279</v>
      </c>
      <c r="M131">
        <v>141.91640000000001</v>
      </c>
      <c r="P131">
        <v>144.01050000000001</v>
      </c>
      <c r="Q131">
        <v>144.4119</v>
      </c>
      <c r="S131">
        <v>141.6311</v>
      </c>
      <c r="T131">
        <v>140.70580000000001</v>
      </c>
      <c r="Z131">
        <v>140.279</v>
      </c>
    </row>
    <row r="132" spans="1:26" x14ac:dyDescent="0.15">
      <c r="A132">
        <v>142.82749999999999</v>
      </c>
      <c r="B132">
        <v>140.279</v>
      </c>
      <c r="L132">
        <v>140.279</v>
      </c>
      <c r="M132">
        <v>141.91640000000001</v>
      </c>
      <c r="P132">
        <v>144.01050000000001</v>
      </c>
      <c r="Q132">
        <v>144.4119</v>
      </c>
      <c r="S132">
        <v>141.6311</v>
      </c>
      <c r="T132">
        <v>140.70580000000001</v>
      </c>
      <c r="Z132">
        <v>140.279</v>
      </c>
    </row>
    <row r="133" spans="1:26" x14ac:dyDescent="0.15">
      <c r="A133">
        <v>142.82749999999999</v>
      </c>
      <c r="B133">
        <v>140.279</v>
      </c>
      <c r="L133">
        <v>139.5513</v>
      </c>
      <c r="M133">
        <v>141.91640000000001</v>
      </c>
      <c r="P133">
        <v>144.01050000000001</v>
      </c>
      <c r="Q133">
        <v>144.4119</v>
      </c>
      <c r="S133">
        <v>139.97819999999999</v>
      </c>
      <c r="T133">
        <v>140.70580000000001</v>
      </c>
      <c r="Z133">
        <v>139.5513</v>
      </c>
    </row>
    <row r="134" spans="1:26" x14ac:dyDescent="0.15">
      <c r="A134">
        <v>142.82749999999999</v>
      </c>
      <c r="B134">
        <v>140.279</v>
      </c>
      <c r="M134">
        <v>141.91640000000001</v>
      </c>
      <c r="P134">
        <v>144.01050000000001</v>
      </c>
      <c r="Q134">
        <v>144.4119</v>
      </c>
      <c r="T134">
        <v>140.70580000000001</v>
      </c>
    </row>
    <row r="135" spans="1:26" x14ac:dyDescent="0.15">
      <c r="A135">
        <v>142.82749999999999</v>
      </c>
      <c r="B135">
        <v>140.279</v>
      </c>
      <c r="M135">
        <v>141.91640000000001</v>
      </c>
      <c r="P135">
        <v>144.01050000000001</v>
      </c>
      <c r="Q135">
        <v>144.4119</v>
      </c>
      <c r="T135">
        <v>140.70580000000001</v>
      </c>
    </row>
    <row r="136" spans="1:26" x14ac:dyDescent="0.15">
      <c r="A136">
        <v>142.82749999999999</v>
      </c>
      <c r="B136">
        <v>140.279</v>
      </c>
      <c r="M136">
        <v>141.91640000000001</v>
      </c>
      <c r="P136">
        <v>144.01050000000001</v>
      </c>
      <c r="Q136">
        <v>144.4119</v>
      </c>
      <c r="T136">
        <v>140.70580000000001</v>
      </c>
    </row>
    <row r="137" spans="1:26" x14ac:dyDescent="0.15">
      <c r="A137">
        <v>142.82749999999999</v>
      </c>
      <c r="B137">
        <v>140.279</v>
      </c>
      <c r="M137">
        <v>141.91640000000001</v>
      </c>
      <c r="P137">
        <v>143.78139999999999</v>
      </c>
      <c r="Q137">
        <v>144.4119</v>
      </c>
      <c r="T137">
        <v>140.70580000000001</v>
      </c>
    </row>
    <row r="138" spans="1:26" x14ac:dyDescent="0.15">
      <c r="A138">
        <v>142.82749999999999</v>
      </c>
      <c r="B138">
        <v>140.279</v>
      </c>
      <c r="M138">
        <v>141.91640000000001</v>
      </c>
      <c r="P138">
        <v>143.78139999999999</v>
      </c>
      <c r="Q138">
        <v>144.4119</v>
      </c>
      <c r="T138">
        <v>140.70580000000001</v>
      </c>
    </row>
    <row r="139" spans="1:26" x14ac:dyDescent="0.15">
      <c r="A139">
        <v>142.82749999999999</v>
      </c>
      <c r="B139">
        <v>140.279</v>
      </c>
      <c r="M139">
        <v>141.91640000000001</v>
      </c>
      <c r="P139">
        <v>143.78139999999999</v>
      </c>
      <c r="Q139">
        <v>144.4119</v>
      </c>
      <c r="T139">
        <v>140.70580000000001</v>
      </c>
    </row>
    <row r="140" spans="1:26" x14ac:dyDescent="0.15">
      <c r="A140">
        <v>142.82749999999999</v>
      </c>
      <c r="B140">
        <v>140.279</v>
      </c>
      <c r="M140">
        <v>141.91640000000001</v>
      </c>
      <c r="P140">
        <v>143.78139999999999</v>
      </c>
      <c r="Q140">
        <v>144.4119</v>
      </c>
      <c r="T140">
        <v>140.70580000000001</v>
      </c>
    </row>
    <row r="141" spans="1:26" x14ac:dyDescent="0.15">
      <c r="A141">
        <v>142.82749999999999</v>
      </c>
      <c r="B141">
        <v>140.279</v>
      </c>
      <c r="M141">
        <v>141.91640000000001</v>
      </c>
      <c r="P141">
        <v>143.78139999999999</v>
      </c>
      <c r="Q141">
        <v>144.4119</v>
      </c>
      <c r="T141">
        <v>140.70580000000001</v>
      </c>
    </row>
    <row r="142" spans="1:26" x14ac:dyDescent="0.15">
      <c r="A142">
        <v>142.82749999999999</v>
      </c>
      <c r="B142">
        <v>140.279</v>
      </c>
      <c r="M142">
        <v>141.91640000000001</v>
      </c>
      <c r="P142">
        <v>143.78139999999999</v>
      </c>
      <c r="Q142">
        <v>144.4119</v>
      </c>
      <c r="T142">
        <v>140.70580000000001</v>
      </c>
    </row>
    <row r="143" spans="1:26" x14ac:dyDescent="0.15">
      <c r="A143">
        <v>142.82749999999999</v>
      </c>
      <c r="B143">
        <v>140.279</v>
      </c>
      <c r="M143">
        <v>141.91640000000001</v>
      </c>
      <c r="P143">
        <v>143.78139999999999</v>
      </c>
      <c r="Q143">
        <v>144.4119</v>
      </c>
      <c r="T143">
        <v>140.70580000000001</v>
      </c>
    </row>
    <row r="144" spans="1:26" x14ac:dyDescent="0.15">
      <c r="A144">
        <v>142.82749999999999</v>
      </c>
      <c r="B144">
        <v>140.279</v>
      </c>
      <c r="M144">
        <v>139.97819999999999</v>
      </c>
      <c r="P144">
        <v>143.78139999999999</v>
      </c>
      <c r="Q144">
        <v>144.4119</v>
      </c>
      <c r="T144">
        <v>140.70580000000001</v>
      </c>
    </row>
    <row r="145" spans="1:20" x14ac:dyDescent="0.15">
      <c r="A145">
        <v>142.82749999999999</v>
      </c>
      <c r="B145">
        <v>140.279</v>
      </c>
      <c r="P145">
        <v>143.78139999999999</v>
      </c>
      <c r="Q145">
        <v>144.4119</v>
      </c>
      <c r="T145">
        <v>140.70580000000001</v>
      </c>
    </row>
    <row r="146" spans="1:20" x14ac:dyDescent="0.15">
      <c r="A146">
        <v>142.82749999999999</v>
      </c>
      <c r="B146">
        <v>140.279</v>
      </c>
      <c r="P146">
        <v>143.78139999999999</v>
      </c>
      <c r="Q146">
        <v>144.4119</v>
      </c>
      <c r="T146">
        <v>140.70580000000001</v>
      </c>
    </row>
    <row r="147" spans="1:20" x14ac:dyDescent="0.15">
      <c r="A147">
        <v>142.82749999999999</v>
      </c>
      <c r="B147">
        <v>140.279</v>
      </c>
      <c r="P147">
        <v>143.78139999999999</v>
      </c>
      <c r="Q147">
        <v>144.4119</v>
      </c>
      <c r="T147">
        <v>140.70580000000001</v>
      </c>
    </row>
    <row r="148" spans="1:20" x14ac:dyDescent="0.15">
      <c r="A148">
        <v>142.82749999999999</v>
      </c>
      <c r="B148">
        <v>140.279</v>
      </c>
      <c r="P148">
        <v>143.78139999999999</v>
      </c>
      <c r="Q148">
        <v>144.4119</v>
      </c>
      <c r="T148">
        <v>140.70580000000001</v>
      </c>
    </row>
    <row r="149" spans="1:20" x14ac:dyDescent="0.15">
      <c r="A149">
        <v>142.82749999999999</v>
      </c>
      <c r="B149">
        <v>140.279</v>
      </c>
      <c r="P149">
        <v>143.78139999999999</v>
      </c>
      <c r="Q149">
        <v>144.4119</v>
      </c>
      <c r="T149">
        <v>140.70580000000001</v>
      </c>
    </row>
    <row r="150" spans="1:20" x14ac:dyDescent="0.15">
      <c r="A150">
        <v>142.82749999999999</v>
      </c>
      <c r="B150">
        <v>140.279</v>
      </c>
      <c r="P150">
        <v>143.78139999999999</v>
      </c>
      <c r="Q150">
        <v>144.4119</v>
      </c>
      <c r="T150">
        <v>140.70580000000001</v>
      </c>
    </row>
    <row r="151" spans="1:20" x14ac:dyDescent="0.15">
      <c r="A151">
        <v>142.82749999999999</v>
      </c>
      <c r="B151">
        <v>140.279</v>
      </c>
      <c r="P151">
        <v>142.82749999999999</v>
      </c>
      <c r="Q151">
        <v>144.4119</v>
      </c>
      <c r="T151">
        <v>140.70580000000001</v>
      </c>
    </row>
    <row r="152" spans="1:20" x14ac:dyDescent="0.15">
      <c r="A152">
        <v>142.82749999999999</v>
      </c>
      <c r="B152">
        <v>140.279</v>
      </c>
      <c r="P152">
        <v>142.82749999999999</v>
      </c>
      <c r="Q152">
        <v>144.4119</v>
      </c>
      <c r="T152">
        <v>140.70580000000001</v>
      </c>
    </row>
    <row r="153" spans="1:20" x14ac:dyDescent="0.15">
      <c r="A153">
        <v>142.82749999999999</v>
      </c>
      <c r="B153">
        <v>140.279</v>
      </c>
      <c r="P153">
        <v>142.82749999999999</v>
      </c>
      <c r="Q153">
        <v>144.4119</v>
      </c>
      <c r="T153">
        <v>140.70580000000001</v>
      </c>
    </row>
    <row r="154" spans="1:20" x14ac:dyDescent="0.15">
      <c r="A154">
        <v>142.82749999999999</v>
      </c>
      <c r="B154">
        <v>140.279</v>
      </c>
      <c r="P154">
        <v>142.82749999999999</v>
      </c>
      <c r="Q154">
        <v>144.4119</v>
      </c>
      <c r="T154">
        <v>140.70580000000001</v>
      </c>
    </row>
    <row r="155" spans="1:20" x14ac:dyDescent="0.15">
      <c r="A155">
        <v>142.82749999999999</v>
      </c>
      <c r="B155">
        <v>140.279</v>
      </c>
      <c r="P155">
        <v>142.82749999999999</v>
      </c>
      <c r="Q155">
        <v>144.4119</v>
      </c>
      <c r="T155">
        <v>140.70580000000001</v>
      </c>
    </row>
    <row r="156" spans="1:20" x14ac:dyDescent="0.15">
      <c r="A156">
        <v>142.82749999999999</v>
      </c>
      <c r="B156">
        <v>140.279</v>
      </c>
      <c r="P156">
        <v>142.82749999999999</v>
      </c>
      <c r="Q156">
        <v>144.4119</v>
      </c>
      <c r="T156">
        <v>140.70580000000001</v>
      </c>
    </row>
    <row r="157" spans="1:20" x14ac:dyDescent="0.15">
      <c r="A157">
        <v>142.82749999999999</v>
      </c>
      <c r="B157">
        <v>140.279</v>
      </c>
      <c r="P157">
        <v>142.82749999999999</v>
      </c>
      <c r="Q157">
        <v>144.4119</v>
      </c>
      <c r="T157">
        <v>140.70580000000001</v>
      </c>
    </row>
    <row r="158" spans="1:20" x14ac:dyDescent="0.15">
      <c r="A158">
        <v>142.82749999999999</v>
      </c>
      <c r="B158">
        <v>140.279</v>
      </c>
      <c r="P158">
        <v>142.82749999999999</v>
      </c>
      <c r="Q158">
        <v>144.4119</v>
      </c>
      <c r="T158">
        <v>140.70580000000001</v>
      </c>
    </row>
    <row r="159" spans="1:20" x14ac:dyDescent="0.15">
      <c r="A159">
        <v>142.82749999999999</v>
      </c>
      <c r="B159">
        <v>140.279</v>
      </c>
      <c r="P159">
        <v>142.82749999999999</v>
      </c>
      <c r="Q159">
        <v>144.4119</v>
      </c>
      <c r="T159">
        <v>140.70580000000001</v>
      </c>
    </row>
    <row r="160" spans="1:20" x14ac:dyDescent="0.15">
      <c r="A160">
        <v>142.82749999999999</v>
      </c>
      <c r="B160">
        <v>140.279</v>
      </c>
      <c r="P160">
        <v>142.82749999999999</v>
      </c>
      <c r="Q160">
        <v>144.4119</v>
      </c>
      <c r="T160">
        <v>140.70580000000001</v>
      </c>
    </row>
    <row r="161" spans="1:20" x14ac:dyDescent="0.15">
      <c r="A161">
        <v>142.82749999999999</v>
      </c>
      <c r="B161">
        <v>140.279</v>
      </c>
      <c r="P161">
        <v>142.82749999999999</v>
      </c>
      <c r="Q161">
        <v>144.4119</v>
      </c>
      <c r="T161">
        <v>140.70580000000001</v>
      </c>
    </row>
    <row r="162" spans="1:20" x14ac:dyDescent="0.15">
      <c r="A162">
        <v>142.82749999999999</v>
      </c>
      <c r="B162">
        <v>140.279</v>
      </c>
      <c r="P162">
        <v>142.82749999999999</v>
      </c>
      <c r="Q162">
        <v>144.4119</v>
      </c>
      <c r="T162">
        <v>140.70580000000001</v>
      </c>
    </row>
    <row r="163" spans="1:20" x14ac:dyDescent="0.15">
      <c r="A163">
        <v>142.82749999999999</v>
      </c>
      <c r="B163">
        <v>140.279</v>
      </c>
      <c r="P163">
        <v>140.279</v>
      </c>
      <c r="Q163">
        <v>144.4119</v>
      </c>
      <c r="T163">
        <v>140.70580000000001</v>
      </c>
    </row>
    <row r="164" spans="1:20" x14ac:dyDescent="0.15">
      <c r="A164">
        <v>142.82749999999999</v>
      </c>
      <c r="B164">
        <v>140.279</v>
      </c>
      <c r="P164">
        <v>140.279</v>
      </c>
      <c r="Q164">
        <v>144.4119</v>
      </c>
      <c r="T164">
        <v>140.70580000000001</v>
      </c>
    </row>
    <row r="165" spans="1:20" x14ac:dyDescent="0.15">
      <c r="A165">
        <v>142.82749999999999</v>
      </c>
      <c r="B165">
        <v>140.279</v>
      </c>
      <c r="P165">
        <v>140.279</v>
      </c>
      <c r="Q165">
        <v>144.4119</v>
      </c>
      <c r="T165">
        <v>140.70580000000001</v>
      </c>
    </row>
    <row r="166" spans="1:20" x14ac:dyDescent="0.15">
      <c r="A166">
        <v>142.82749999999999</v>
      </c>
      <c r="B166">
        <v>140.279</v>
      </c>
      <c r="P166">
        <v>140.279</v>
      </c>
      <c r="Q166">
        <v>144.4119</v>
      </c>
      <c r="T166">
        <v>140.70580000000001</v>
      </c>
    </row>
    <row r="167" spans="1:20" x14ac:dyDescent="0.15">
      <c r="A167">
        <v>142.82749999999999</v>
      </c>
      <c r="B167">
        <v>140.279</v>
      </c>
      <c r="P167">
        <v>140.279</v>
      </c>
      <c r="Q167">
        <v>144.4119</v>
      </c>
      <c r="T167">
        <v>140.70580000000001</v>
      </c>
    </row>
    <row r="168" spans="1:20" x14ac:dyDescent="0.15">
      <c r="A168">
        <v>142.82749999999999</v>
      </c>
      <c r="B168">
        <v>140.279</v>
      </c>
      <c r="P168">
        <v>140.279</v>
      </c>
      <c r="Q168">
        <v>144.4119</v>
      </c>
      <c r="T168">
        <v>140.70580000000001</v>
      </c>
    </row>
    <row r="169" spans="1:20" x14ac:dyDescent="0.15">
      <c r="A169">
        <v>142.82749999999999</v>
      </c>
      <c r="B169">
        <v>140.279</v>
      </c>
      <c r="P169">
        <v>140.279</v>
      </c>
      <c r="Q169">
        <v>144.4119</v>
      </c>
      <c r="T169">
        <v>140.70580000000001</v>
      </c>
    </row>
    <row r="170" spans="1:20" x14ac:dyDescent="0.15">
      <c r="A170">
        <v>142.82749999999999</v>
      </c>
      <c r="B170">
        <v>140.279</v>
      </c>
      <c r="P170">
        <v>140.279</v>
      </c>
      <c r="Q170">
        <v>144.4119</v>
      </c>
      <c r="T170">
        <v>140.70580000000001</v>
      </c>
    </row>
    <row r="171" spans="1:20" x14ac:dyDescent="0.15">
      <c r="A171">
        <v>142.82749999999999</v>
      </c>
      <c r="B171">
        <v>140.279</v>
      </c>
      <c r="P171">
        <v>140.279</v>
      </c>
      <c r="Q171">
        <v>144.4119</v>
      </c>
      <c r="T171">
        <v>140.70580000000001</v>
      </c>
    </row>
    <row r="172" spans="1:20" x14ac:dyDescent="0.15">
      <c r="A172">
        <v>142.82749999999999</v>
      </c>
      <c r="B172">
        <v>140.279</v>
      </c>
      <c r="P172">
        <v>140.279</v>
      </c>
      <c r="Q172">
        <v>144.4119</v>
      </c>
      <c r="T172">
        <v>140.70580000000001</v>
      </c>
    </row>
    <row r="173" spans="1:20" x14ac:dyDescent="0.15">
      <c r="A173">
        <v>142.82749999999999</v>
      </c>
      <c r="B173">
        <v>140.279</v>
      </c>
      <c r="P173">
        <v>140.279</v>
      </c>
      <c r="Q173">
        <v>144.4119</v>
      </c>
      <c r="T173">
        <v>140.70580000000001</v>
      </c>
    </row>
    <row r="174" spans="1:20" x14ac:dyDescent="0.15">
      <c r="A174">
        <v>142.82749999999999</v>
      </c>
      <c r="B174">
        <v>140.279</v>
      </c>
      <c r="P174">
        <v>140.279</v>
      </c>
      <c r="Q174">
        <v>144.4119</v>
      </c>
      <c r="T174">
        <v>140.70580000000001</v>
      </c>
    </row>
    <row r="175" spans="1:20" x14ac:dyDescent="0.15">
      <c r="A175">
        <v>142.82749999999999</v>
      </c>
      <c r="B175">
        <v>140.279</v>
      </c>
      <c r="P175">
        <v>140.279</v>
      </c>
      <c r="Q175">
        <v>144.4119</v>
      </c>
      <c r="T175">
        <v>140.70580000000001</v>
      </c>
    </row>
    <row r="176" spans="1:20" x14ac:dyDescent="0.15">
      <c r="A176">
        <v>142.82749999999999</v>
      </c>
      <c r="B176">
        <v>140.279</v>
      </c>
      <c r="P176">
        <v>140.279</v>
      </c>
      <c r="Q176">
        <v>144.4119</v>
      </c>
      <c r="T176">
        <v>140.70580000000001</v>
      </c>
    </row>
    <row r="177" spans="1:20" x14ac:dyDescent="0.15">
      <c r="A177">
        <v>142.82749999999999</v>
      </c>
      <c r="B177">
        <v>140.279</v>
      </c>
      <c r="P177">
        <v>140.279</v>
      </c>
      <c r="Q177">
        <v>144.4119</v>
      </c>
      <c r="T177">
        <v>140.70580000000001</v>
      </c>
    </row>
    <row r="178" spans="1:20" x14ac:dyDescent="0.15">
      <c r="A178">
        <v>142.82749999999999</v>
      </c>
      <c r="B178">
        <v>140.279</v>
      </c>
      <c r="P178">
        <v>140.279</v>
      </c>
      <c r="Q178">
        <v>144.4119</v>
      </c>
      <c r="T178">
        <v>140.70580000000001</v>
      </c>
    </row>
    <row r="179" spans="1:20" x14ac:dyDescent="0.15">
      <c r="A179">
        <v>142.82749999999999</v>
      </c>
      <c r="B179">
        <v>140.279</v>
      </c>
      <c r="P179">
        <v>140.279</v>
      </c>
      <c r="Q179">
        <v>144.4119</v>
      </c>
      <c r="T179">
        <v>140.70580000000001</v>
      </c>
    </row>
    <row r="180" spans="1:20" x14ac:dyDescent="0.15">
      <c r="A180">
        <v>142.82749999999999</v>
      </c>
      <c r="B180">
        <v>140.279</v>
      </c>
      <c r="P180">
        <v>140.279</v>
      </c>
      <c r="Q180">
        <v>144.4119</v>
      </c>
      <c r="T180">
        <v>140.70580000000001</v>
      </c>
    </row>
    <row r="181" spans="1:20" x14ac:dyDescent="0.15">
      <c r="A181">
        <v>142.82749999999999</v>
      </c>
      <c r="B181">
        <v>140.279</v>
      </c>
      <c r="P181">
        <v>140.279</v>
      </c>
      <c r="Q181">
        <v>144.4119</v>
      </c>
      <c r="T181">
        <v>140.70580000000001</v>
      </c>
    </row>
    <row r="182" spans="1:20" x14ac:dyDescent="0.15">
      <c r="A182">
        <v>142.82749999999999</v>
      </c>
      <c r="B182">
        <v>140.279</v>
      </c>
      <c r="P182">
        <v>140.279</v>
      </c>
      <c r="Q182">
        <v>144.4119</v>
      </c>
      <c r="T182">
        <v>140.70580000000001</v>
      </c>
    </row>
    <row r="183" spans="1:20" x14ac:dyDescent="0.15">
      <c r="A183">
        <v>142.82749999999999</v>
      </c>
      <c r="B183">
        <v>140.279</v>
      </c>
      <c r="P183">
        <v>140.279</v>
      </c>
      <c r="Q183">
        <v>144.4119</v>
      </c>
      <c r="T183">
        <v>140.70580000000001</v>
      </c>
    </row>
    <row r="184" spans="1:20" x14ac:dyDescent="0.15">
      <c r="A184">
        <v>142.82749999999999</v>
      </c>
      <c r="B184">
        <v>140.279</v>
      </c>
      <c r="P184">
        <v>140.279</v>
      </c>
      <c r="Q184">
        <v>144.4119</v>
      </c>
      <c r="T184">
        <v>140.70580000000001</v>
      </c>
    </row>
    <row r="185" spans="1:20" x14ac:dyDescent="0.15">
      <c r="A185">
        <v>142.82749999999999</v>
      </c>
      <c r="B185">
        <v>140.279</v>
      </c>
      <c r="P185">
        <v>140.279</v>
      </c>
      <c r="Q185">
        <v>144.4119</v>
      </c>
      <c r="T185">
        <v>140.70580000000001</v>
      </c>
    </row>
    <row r="186" spans="1:20" x14ac:dyDescent="0.15">
      <c r="A186">
        <v>142.82749999999999</v>
      </c>
      <c r="B186">
        <v>140.279</v>
      </c>
      <c r="P186">
        <v>140.279</v>
      </c>
      <c r="Q186">
        <v>144.4119</v>
      </c>
      <c r="T186">
        <v>140.70580000000001</v>
      </c>
    </row>
    <row r="187" spans="1:20" x14ac:dyDescent="0.15">
      <c r="A187">
        <v>142.82749999999999</v>
      </c>
      <c r="B187">
        <v>140.279</v>
      </c>
      <c r="P187">
        <v>140.279</v>
      </c>
      <c r="Q187">
        <v>144.4119</v>
      </c>
      <c r="T187">
        <v>140.70580000000001</v>
      </c>
    </row>
    <row r="188" spans="1:20" x14ac:dyDescent="0.15">
      <c r="A188">
        <v>142.82749999999999</v>
      </c>
      <c r="B188">
        <v>140.279</v>
      </c>
      <c r="P188">
        <v>140.279</v>
      </c>
      <c r="Q188">
        <v>144.4119</v>
      </c>
      <c r="T188">
        <v>140.70580000000001</v>
      </c>
    </row>
    <row r="189" spans="1:20" x14ac:dyDescent="0.15">
      <c r="A189">
        <v>142.82749999999999</v>
      </c>
      <c r="B189">
        <v>140.279</v>
      </c>
      <c r="P189">
        <v>140.279</v>
      </c>
      <c r="Q189">
        <v>144.4119</v>
      </c>
      <c r="T189">
        <v>140.70580000000001</v>
      </c>
    </row>
    <row r="190" spans="1:20" x14ac:dyDescent="0.15">
      <c r="A190">
        <v>142.82749999999999</v>
      </c>
      <c r="B190">
        <v>140.279</v>
      </c>
      <c r="P190">
        <v>140.279</v>
      </c>
      <c r="Q190">
        <v>144.4119</v>
      </c>
      <c r="T190">
        <v>139.97819999999999</v>
      </c>
    </row>
    <row r="191" spans="1:20" x14ac:dyDescent="0.15">
      <c r="A191">
        <v>142.82749999999999</v>
      </c>
      <c r="B191">
        <v>140.279</v>
      </c>
      <c r="P191">
        <v>139.5513</v>
      </c>
      <c r="Q191">
        <v>144.4119</v>
      </c>
    </row>
    <row r="192" spans="1:20" x14ac:dyDescent="0.15">
      <c r="A192">
        <v>142.82749999999999</v>
      </c>
      <c r="B192">
        <v>140.279</v>
      </c>
      <c r="Q192">
        <v>144.4119</v>
      </c>
    </row>
    <row r="193" spans="1:17" x14ac:dyDescent="0.15">
      <c r="A193">
        <v>142.82749999999999</v>
      </c>
      <c r="B193">
        <v>140.279</v>
      </c>
      <c r="Q193">
        <v>144.4119</v>
      </c>
    </row>
    <row r="194" spans="1:17" x14ac:dyDescent="0.15">
      <c r="A194">
        <v>142.82749999999999</v>
      </c>
      <c r="B194">
        <v>140.279</v>
      </c>
      <c r="Q194">
        <v>144.4119</v>
      </c>
    </row>
    <row r="195" spans="1:17" x14ac:dyDescent="0.15">
      <c r="A195">
        <v>142.82749999999999</v>
      </c>
      <c r="B195">
        <v>140.279</v>
      </c>
      <c r="Q195">
        <v>144.4119</v>
      </c>
    </row>
    <row r="196" spans="1:17" x14ac:dyDescent="0.15">
      <c r="A196">
        <v>142.82749999999999</v>
      </c>
      <c r="B196">
        <v>140.279</v>
      </c>
      <c r="Q196">
        <v>144.4119</v>
      </c>
    </row>
    <row r="197" spans="1:17" x14ac:dyDescent="0.15">
      <c r="A197">
        <v>142.82749999999999</v>
      </c>
      <c r="B197">
        <v>140.279</v>
      </c>
      <c r="Q197">
        <v>144.4119</v>
      </c>
    </row>
    <row r="198" spans="1:17" x14ac:dyDescent="0.15">
      <c r="A198">
        <v>142.82749999999999</v>
      </c>
      <c r="B198">
        <v>140.279</v>
      </c>
      <c r="Q198">
        <v>144.4119</v>
      </c>
    </row>
    <row r="199" spans="1:17" x14ac:dyDescent="0.15">
      <c r="A199">
        <v>142.82749999999999</v>
      </c>
      <c r="B199">
        <v>140.279</v>
      </c>
      <c r="Q199">
        <v>144.4119</v>
      </c>
    </row>
    <row r="200" spans="1:17" x14ac:dyDescent="0.15">
      <c r="A200">
        <v>142.82749999999999</v>
      </c>
      <c r="B200">
        <v>140.279</v>
      </c>
      <c r="Q200">
        <v>144.4119</v>
      </c>
    </row>
    <row r="201" spans="1:17" x14ac:dyDescent="0.15">
      <c r="A201">
        <v>142.82749999999999</v>
      </c>
      <c r="B201">
        <v>140.279</v>
      </c>
      <c r="Q201">
        <v>144.4119</v>
      </c>
    </row>
    <row r="202" spans="1:17" x14ac:dyDescent="0.15">
      <c r="A202">
        <v>142.82749999999999</v>
      </c>
      <c r="B202">
        <v>140.279</v>
      </c>
      <c r="Q202">
        <v>144.4119</v>
      </c>
    </row>
    <row r="203" spans="1:17" x14ac:dyDescent="0.15">
      <c r="A203">
        <v>142.82749999999999</v>
      </c>
      <c r="B203">
        <v>140.279</v>
      </c>
      <c r="Q203">
        <v>144.4119</v>
      </c>
    </row>
    <row r="204" spans="1:17" x14ac:dyDescent="0.15">
      <c r="A204">
        <v>142.82749999999999</v>
      </c>
      <c r="B204">
        <v>140.279</v>
      </c>
      <c r="Q204">
        <v>144.4119</v>
      </c>
    </row>
    <row r="205" spans="1:17" x14ac:dyDescent="0.15">
      <c r="A205">
        <v>142.82749999999999</v>
      </c>
      <c r="B205">
        <v>140.279</v>
      </c>
      <c r="Q205">
        <v>144.4119</v>
      </c>
    </row>
    <row r="206" spans="1:17" x14ac:dyDescent="0.15">
      <c r="A206">
        <v>142.82749999999999</v>
      </c>
      <c r="B206">
        <v>139.5513</v>
      </c>
      <c r="Q206">
        <v>144.4119</v>
      </c>
    </row>
    <row r="207" spans="1:17" x14ac:dyDescent="0.15">
      <c r="A207">
        <v>142.82749999999999</v>
      </c>
      <c r="B207">
        <v>139.5513</v>
      </c>
      <c r="Q207">
        <v>144.4119</v>
      </c>
    </row>
    <row r="208" spans="1:17" x14ac:dyDescent="0.15">
      <c r="A208">
        <v>142.82749999999999</v>
      </c>
      <c r="Q208">
        <v>144.4119</v>
      </c>
    </row>
    <row r="209" spans="1:17" x14ac:dyDescent="0.15">
      <c r="A209">
        <v>142.82749999999999</v>
      </c>
      <c r="Q209">
        <v>144.4119</v>
      </c>
    </row>
    <row r="210" spans="1:17" x14ac:dyDescent="0.15">
      <c r="A210">
        <v>142.82749999999999</v>
      </c>
      <c r="Q210">
        <v>144.4119</v>
      </c>
    </row>
    <row r="211" spans="1:17" x14ac:dyDescent="0.15">
      <c r="A211">
        <v>142.82749999999999</v>
      </c>
      <c r="Q211">
        <v>144.4119</v>
      </c>
    </row>
    <row r="212" spans="1:17" x14ac:dyDescent="0.15">
      <c r="A212">
        <v>142.82749999999999</v>
      </c>
      <c r="Q212">
        <v>144.4119</v>
      </c>
    </row>
    <row r="213" spans="1:17" x14ac:dyDescent="0.15">
      <c r="A213">
        <v>142.82749999999999</v>
      </c>
      <c r="Q213">
        <v>144.4119</v>
      </c>
    </row>
    <row r="214" spans="1:17" x14ac:dyDescent="0.15">
      <c r="A214">
        <v>142.82749999999999</v>
      </c>
      <c r="Q214">
        <v>144.4119</v>
      </c>
    </row>
    <row r="215" spans="1:17" x14ac:dyDescent="0.15">
      <c r="A215">
        <v>142.82749999999999</v>
      </c>
      <c r="Q215">
        <v>144.4119</v>
      </c>
    </row>
    <row r="216" spans="1:17" x14ac:dyDescent="0.15">
      <c r="A216">
        <v>142.82749999999999</v>
      </c>
      <c r="Q216">
        <v>144.4119</v>
      </c>
    </row>
    <row r="217" spans="1:17" x14ac:dyDescent="0.15">
      <c r="A217">
        <v>142.82749999999999</v>
      </c>
      <c r="Q217">
        <v>144.4119</v>
      </c>
    </row>
    <row r="218" spans="1:17" x14ac:dyDescent="0.15">
      <c r="A218">
        <v>142.82749999999999</v>
      </c>
      <c r="Q218">
        <v>144.4119</v>
      </c>
    </row>
    <row r="219" spans="1:17" x14ac:dyDescent="0.15">
      <c r="A219">
        <v>142.82749999999999</v>
      </c>
      <c r="Q219">
        <v>144.4119</v>
      </c>
    </row>
    <row r="220" spans="1:17" x14ac:dyDescent="0.15">
      <c r="A220">
        <v>142.82749999999999</v>
      </c>
      <c r="Q220">
        <v>144.4119</v>
      </c>
    </row>
    <row r="221" spans="1:17" x14ac:dyDescent="0.15">
      <c r="A221">
        <v>142.82749999999999</v>
      </c>
      <c r="Q221">
        <v>144.4119</v>
      </c>
    </row>
    <row r="222" spans="1:17" x14ac:dyDescent="0.15">
      <c r="A222">
        <v>142.82749999999999</v>
      </c>
      <c r="Q222">
        <v>144.4119</v>
      </c>
    </row>
    <row r="223" spans="1:17" x14ac:dyDescent="0.15">
      <c r="A223">
        <v>142.82749999999999</v>
      </c>
      <c r="Q223">
        <v>144.4119</v>
      </c>
    </row>
    <row r="224" spans="1:17" x14ac:dyDescent="0.15">
      <c r="A224">
        <v>142.82749999999999</v>
      </c>
      <c r="Q224">
        <v>144.4119</v>
      </c>
    </row>
    <row r="225" spans="1:17" x14ac:dyDescent="0.15">
      <c r="A225">
        <v>142.82749999999999</v>
      </c>
      <c r="Q225">
        <v>144.4119</v>
      </c>
    </row>
    <row r="226" spans="1:17" x14ac:dyDescent="0.15">
      <c r="A226">
        <v>142.82749999999999</v>
      </c>
      <c r="Q226">
        <v>144.4119</v>
      </c>
    </row>
    <row r="227" spans="1:17" x14ac:dyDescent="0.15">
      <c r="A227">
        <v>142.82749999999999</v>
      </c>
      <c r="Q227">
        <v>144.4119</v>
      </c>
    </row>
    <row r="228" spans="1:17" x14ac:dyDescent="0.15">
      <c r="A228">
        <v>142.82749999999999</v>
      </c>
      <c r="Q228">
        <v>144.4119</v>
      </c>
    </row>
    <row r="229" spans="1:17" x14ac:dyDescent="0.15">
      <c r="A229">
        <v>142.82749999999999</v>
      </c>
      <c r="Q229">
        <v>144.4119</v>
      </c>
    </row>
    <row r="230" spans="1:17" x14ac:dyDescent="0.15">
      <c r="A230">
        <v>142.82749999999999</v>
      </c>
      <c r="Q230">
        <v>144.4119</v>
      </c>
    </row>
    <row r="231" spans="1:17" x14ac:dyDescent="0.15">
      <c r="A231">
        <v>142.82749999999999</v>
      </c>
      <c r="Q231">
        <v>144.4119</v>
      </c>
    </row>
    <row r="232" spans="1:17" x14ac:dyDescent="0.15">
      <c r="A232">
        <v>142.82749999999999</v>
      </c>
      <c r="Q232">
        <v>144.4119</v>
      </c>
    </row>
    <row r="233" spans="1:17" x14ac:dyDescent="0.15">
      <c r="A233">
        <v>142.82749999999999</v>
      </c>
      <c r="Q233">
        <v>144.4119</v>
      </c>
    </row>
    <row r="234" spans="1:17" x14ac:dyDescent="0.15">
      <c r="A234">
        <v>142.82749999999999</v>
      </c>
      <c r="Q234">
        <v>144.4119</v>
      </c>
    </row>
    <row r="235" spans="1:17" x14ac:dyDescent="0.15">
      <c r="A235">
        <v>142.82749999999999</v>
      </c>
      <c r="Q235">
        <v>144.4119</v>
      </c>
    </row>
    <row r="236" spans="1:17" x14ac:dyDescent="0.15">
      <c r="A236">
        <v>142.82749999999999</v>
      </c>
      <c r="Q236">
        <v>144.4119</v>
      </c>
    </row>
    <row r="237" spans="1:17" x14ac:dyDescent="0.15">
      <c r="A237">
        <v>142.82749999999999</v>
      </c>
      <c r="Q237">
        <v>144.4119</v>
      </c>
    </row>
    <row r="238" spans="1:17" x14ac:dyDescent="0.15">
      <c r="A238">
        <v>142.82749999999999</v>
      </c>
      <c r="Q238">
        <v>144.4119</v>
      </c>
    </row>
    <row r="239" spans="1:17" x14ac:dyDescent="0.15">
      <c r="A239">
        <v>142.82749999999999</v>
      </c>
      <c r="Q239">
        <v>144.4119</v>
      </c>
    </row>
    <row r="240" spans="1:17" x14ac:dyDescent="0.15">
      <c r="A240">
        <v>142.82749999999999</v>
      </c>
      <c r="Q240">
        <v>144.4119</v>
      </c>
    </row>
    <row r="241" spans="1:17" x14ac:dyDescent="0.15">
      <c r="A241">
        <v>142.82749999999999</v>
      </c>
      <c r="Q241">
        <v>142.75890000000001</v>
      </c>
    </row>
    <row r="242" spans="1:17" x14ac:dyDescent="0.15">
      <c r="A242">
        <v>142.82749999999999</v>
      </c>
      <c r="Q242">
        <v>142.75890000000001</v>
      </c>
    </row>
    <row r="243" spans="1:17" x14ac:dyDescent="0.15">
      <c r="A243">
        <v>142.82749999999999</v>
      </c>
      <c r="Q243">
        <v>142.75890000000001</v>
      </c>
    </row>
    <row r="244" spans="1:17" x14ac:dyDescent="0.15">
      <c r="A244">
        <v>142.82749999999999</v>
      </c>
      <c r="Q244">
        <v>142.75890000000001</v>
      </c>
    </row>
    <row r="245" spans="1:17" x14ac:dyDescent="0.15">
      <c r="A245">
        <v>142.82749999999999</v>
      </c>
      <c r="Q245">
        <v>142.75890000000001</v>
      </c>
    </row>
    <row r="246" spans="1:17" x14ac:dyDescent="0.15">
      <c r="A246">
        <v>142.82749999999999</v>
      </c>
      <c r="Q246">
        <v>142.75890000000001</v>
      </c>
    </row>
    <row r="247" spans="1:17" x14ac:dyDescent="0.15">
      <c r="A247">
        <v>142.82749999999999</v>
      </c>
      <c r="Q247">
        <v>142.75890000000001</v>
      </c>
    </row>
    <row r="248" spans="1:17" x14ac:dyDescent="0.15">
      <c r="A248">
        <v>142.82749999999999</v>
      </c>
      <c r="Q248">
        <v>142.75890000000001</v>
      </c>
    </row>
    <row r="249" spans="1:17" x14ac:dyDescent="0.15">
      <c r="A249">
        <v>142.82749999999999</v>
      </c>
      <c r="Q249">
        <v>142.75890000000001</v>
      </c>
    </row>
    <row r="250" spans="1:17" x14ac:dyDescent="0.15">
      <c r="A250">
        <v>142.82749999999999</v>
      </c>
      <c r="Q250">
        <v>142.75890000000001</v>
      </c>
    </row>
    <row r="251" spans="1:17" x14ac:dyDescent="0.15">
      <c r="A251">
        <v>142.82749999999999</v>
      </c>
      <c r="Q251">
        <v>142.75890000000001</v>
      </c>
    </row>
    <row r="252" spans="1:17" x14ac:dyDescent="0.15">
      <c r="A252">
        <v>142.82749999999999</v>
      </c>
      <c r="Q252">
        <v>142.75890000000001</v>
      </c>
    </row>
    <row r="253" spans="1:17" x14ac:dyDescent="0.15">
      <c r="A253">
        <v>142.82749999999999</v>
      </c>
      <c r="Q253">
        <v>142.75890000000001</v>
      </c>
    </row>
    <row r="254" spans="1:17" x14ac:dyDescent="0.15">
      <c r="A254">
        <v>142.82749999999999</v>
      </c>
      <c r="Q254">
        <v>142.75890000000001</v>
      </c>
    </row>
    <row r="255" spans="1:17" x14ac:dyDescent="0.15">
      <c r="A255">
        <v>142.82749999999999</v>
      </c>
      <c r="Q255">
        <v>142.75890000000001</v>
      </c>
    </row>
    <row r="256" spans="1:17" x14ac:dyDescent="0.15">
      <c r="A256">
        <v>142.82749999999999</v>
      </c>
      <c r="Q256">
        <v>142.75890000000001</v>
      </c>
    </row>
    <row r="257" spans="1:17" x14ac:dyDescent="0.15">
      <c r="A257">
        <v>142.82749999999999</v>
      </c>
      <c r="Q257">
        <v>142.75890000000001</v>
      </c>
    </row>
    <row r="258" spans="1:17" x14ac:dyDescent="0.15">
      <c r="A258">
        <v>142.82749999999999</v>
      </c>
      <c r="Q258">
        <v>142.75890000000001</v>
      </c>
    </row>
    <row r="259" spans="1:17" x14ac:dyDescent="0.15">
      <c r="A259">
        <v>142.82749999999999</v>
      </c>
      <c r="Q259">
        <v>142.75890000000001</v>
      </c>
    </row>
    <row r="260" spans="1:17" x14ac:dyDescent="0.15">
      <c r="A260">
        <v>142.82749999999999</v>
      </c>
      <c r="Q260">
        <v>142.75890000000001</v>
      </c>
    </row>
    <row r="261" spans="1:17" x14ac:dyDescent="0.15">
      <c r="A261">
        <v>142.82749999999999</v>
      </c>
      <c r="Q261">
        <v>142.75890000000001</v>
      </c>
    </row>
    <row r="262" spans="1:17" x14ac:dyDescent="0.15">
      <c r="A262">
        <v>142.82749999999999</v>
      </c>
      <c r="Q262">
        <v>142.75890000000001</v>
      </c>
    </row>
    <row r="263" spans="1:17" x14ac:dyDescent="0.15">
      <c r="A263">
        <v>142.82749999999999</v>
      </c>
      <c r="Q263">
        <v>142.75890000000001</v>
      </c>
    </row>
    <row r="264" spans="1:17" x14ac:dyDescent="0.15">
      <c r="A264">
        <v>142.82749999999999</v>
      </c>
      <c r="Q264">
        <v>142.75890000000001</v>
      </c>
    </row>
    <row r="265" spans="1:17" x14ac:dyDescent="0.15">
      <c r="A265">
        <v>142.82749999999999</v>
      </c>
      <c r="Q265">
        <v>142.75890000000001</v>
      </c>
    </row>
    <row r="266" spans="1:17" x14ac:dyDescent="0.15">
      <c r="A266">
        <v>142.82749999999999</v>
      </c>
      <c r="Q266">
        <v>142.75890000000001</v>
      </c>
    </row>
    <row r="267" spans="1:17" x14ac:dyDescent="0.15">
      <c r="A267">
        <v>142.82749999999999</v>
      </c>
      <c r="Q267">
        <v>142.75890000000001</v>
      </c>
    </row>
    <row r="268" spans="1:17" x14ac:dyDescent="0.15">
      <c r="A268">
        <v>142.82749999999999</v>
      </c>
      <c r="Q268">
        <v>142.75890000000001</v>
      </c>
    </row>
    <row r="269" spans="1:17" x14ac:dyDescent="0.15">
      <c r="A269">
        <v>142.82749999999999</v>
      </c>
      <c r="Q269">
        <v>142.75890000000001</v>
      </c>
    </row>
    <row r="270" spans="1:17" x14ac:dyDescent="0.15">
      <c r="A270">
        <v>142.82749999999999</v>
      </c>
      <c r="Q270">
        <v>142.75890000000001</v>
      </c>
    </row>
    <row r="271" spans="1:17" x14ac:dyDescent="0.15">
      <c r="A271">
        <v>139.5513</v>
      </c>
      <c r="Q271">
        <v>142.75890000000001</v>
      </c>
    </row>
    <row r="272" spans="1:17" x14ac:dyDescent="0.15">
      <c r="A272">
        <v>139.5513</v>
      </c>
      <c r="Q272">
        <v>142.75890000000001</v>
      </c>
    </row>
    <row r="273" spans="17:17" x14ac:dyDescent="0.15">
      <c r="Q273">
        <v>142.75890000000001</v>
      </c>
    </row>
    <row r="274" spans="17:17" x14ac:dyDescent="0.15">
      <c r="Q274">
        <v>142.75890000000001</v>
      </c>
    </row>
    <row r="275" spans="17:17" x14ac:dyDescent="0.15">
      <c r="Q275">
        <v>142.75890000000001</v>
      </c>
    </row>
    <row r="276" spans="17:17" x14ac:dyDescent="0.15">
      <c r="Q276">
        <v>142.75890000000001</v>
      </c>
    </row>
    <row r="277" spans="17:17" x14ac:dyDescent="0.15">
      <c r="Q277">
        <v>142.75890000000001</v>
      </c>
    </row>
    <row r="278" spans="17:17" x14ac:dyDescent="0.15">
      <c r="Q278">
        <v>142.75890000000001</v>
      </c>
    </row>
    <row r="279" spans="17:17" x14ac:dyDescent="0.15">
      <c r="Q279">
        <v>142.75890000000001</v>
      </c>
    </row>
    <row r="280" spans="17:17" x14ac:dyDescent="0.15">
      <c r="Q280">
        <v>142.75890000000001</v>
      </c>
    </row>
    <row r="281" spans="17:17" x14ac:dyDescent="0.15">
      <c r="Q281">
        <v>142.75890000000001</v>
      </c>
    </row>
    <row r="282" spans="17:17" x14ac:dyDescent="0.15">
      <c r="Q282">
        <v>142.75890000000001</v>
      </c>
    </row>
    <row r="283" spans="17:17" x14ac:dyDescent="0.15">
      <c r="Q283">
        <v>142.75890000000001</v>
      </c>
    </row>
    <row r="284" spans="17:17" x14ac:dyDescent="0.15">
      <c r="Q284">
        <v>142.75890000000001</v>
      </c>
    </row>
    <row r="285" spans="17:17" x14ac:dyDescent="0.15">
      <c r="Q285">
        <v>142.75890000000001</v>
      </c>
    </row>
    <row r="286" spans="17:17" x14ac:dyDescent="0.15">
      <c r="Q286">
        <v>142.75890000000001</v>
      </c>
    </row>
    <row r="287" spans="17:17" x14ac:dyDescent="0.15">
      <c r="Q287">
        <v>142.75890000000001</v>
      </c>
    </row>
    <row r="288" spans="17:17" x14ac:dyDescent="0.15">
      <c r="Q288">
        <v>142.75890000000001</v>
      </c>
    </row>
    <row r="289" spans="17:17" x14ac:dyDescent="0.15">
      <c r="Q289">
        <v>142.75890000000001</v>
      </c>
    </row>
    <row r="290" spans="17:17" x14ac:dyDescent="0.15">
      <c r="Q290">
        <v>142.75890000000001</v>
      </c>
    </row>
    <row r="291" spans="17:17" x14ac:dyDescent="0.15">
      <c r="Q291">
        <v>142.75890000000001</v>
      </c>
    </row>
    <row r="292" spans="17:17" x14ac:dyDescent="0.15">
      <c r="Q292">
        <v>142.75890000000001</v>
      </c>
    </row>
    <row r="293" spans="17:17" x14ac:dyDescent="0.15">
      <c r="Q293">
        <v>142.75890000000001</v>
      </c>
    </row>
    <row r="294" spans="17:17" x14ac:dyDescent="0.15">
      <c r="Q294">
        <v>141.20419999999999</v>
      </c>
    </row>
    <row r="295" spans="17:17" x14ac:dyDescent="0.15">
      <c r="Q295">
        <v>141.20419999999999</v>
      </c>
    </row>
    <row r="296" spans="17:17" x14ac:dyDescent="0.15">
      <c r="Q296">
        <v>141.20419999999999</v>
      </c>
    </row>
    <row r="297" spans="17:17" x14ac:dyDescent="0.15">
      <c r="Q297">
        <v>141.20419999999999</v>
      </c>
    </row>
    <row r="298" spans="17:17" x14ac:dyDescent="0.15">
      <c r="Q298">
        <v>141.20419999999999</v>
      </c>
    </row>
    <row r="299" spans="17:17" x14ac:dyDescent="0.15">
      <c r="Q299">
        <v>141.20419999999999</v>
      </c>
    </row>
    <row r="300" spans="17:17" x14ac:dyDescent="0.15">
      <c r="Q300">
        <v>141.20419999999999</v>
      </c>
    </row>
    <row r="301" spans="17:17" x14ac:dyDescent="0.15">
      <c r="Q301">
        <v>141.20419999999999</v>
      </c>
    </row>
    <row r="302" spans="17:17" x14ac:dyDescent="0.15">
      <c r="Q302">
        <v>141.20419999999999</v>
      </c>
    </row>
    <row r="303" spans="17:17" x14ac:dyDescent="0.15">
      <c r="Q303">
        <v>141.20419999999999</v>
      </c>
    </row>
    <row r="304" spans="17:17" x14ac:dyDescent="0.15">
      <c r="Q304">
        <v>141.20419999999999</v>
      </c>
    </row>
    <row r="305" spans="17:17" x14ac:dyDescent="0.15">
      <c r="Q305">
        <v>141.20419999999999</v>
      </c>
    </row>
    <row r="306" spans="17:17" x14ac:dyDescent="0.15">
      <c r="Q306">
        <v>141.20419999999999</v>
      </c>
    </row>
    <row r="307" spans="17:17" x14ac:dyDescent="0.15">
      <c r="Q307">
        <v>141.20419999999999</v>
      </c>
    </row>
    <row r="308" spans="17:17" x14ac:dyDescent="0.15">
      <c r="Q308">
        <v>141.20419999999999</v>
      </c>
    </row>
    <row r="309" spans="17:17" x14ac:dyDescent="0.15">
      <c r="Q309">
        <v>141.20419999999999</v>
      </c>
    </row>
    <row r="310" spans="17:17" x14ac:dyDescent="0.15">
      <c r="Q310">
        <v>141.20419999999999</v>
      </c>
    </row>
    <row r="311" spans="17:17" x14ac:dyDescent="0.15">
      <c r="Q311">
        <v>141.20419999999999</v>
      </c>
    </row>
    <row r="312" spans="17:17" x14ac:dyDescent="0.15">
      <c r="Q312">
        <v>141.20419999999999</v>
      </c>
    </row>
    <row r="313" spans="17:17" x14ac:dyDescent="0.15">
      <c r="Q313">
        <v>141.20419999999999</v>
      </c>
    </row>
    <row r="314" spans="17:17" x14ac:dyDescent="0.15">
      <c r="Q314">
        <v>141.20419999999999</v>
      </c>
    </row>
    <row r="315" spans="17:17" x14ac:dyDescent="0.15">
      <c r="Q315">
        <v>141.20419999999999</v>
      </c>
    </row>
    <row r="316" spans="17:17" x14ac:dyDescent="0.15">
      <c r="Q316">
        <v>141.20419999999999</v>
      </c>
    </row>
    <row r="317" spans="17:17" x14ac:dyDescent="0.15">
      <c r="Q317">
        <v>141.20419999999999</v>
      </c>
    </row>
    <row r="318" spans="17:17" x14ac:dyDescent="0.15">
      <c r="Q318">
        <v>141.20419999999999</v>
      </c>
    </row>
    <row r="319" spans="17:17" x14ac:dyDescent="0.15">
      <c r="Q319">
        <v>141.20419999999999</v>
      </c>
    </row>
    <row r="320" spans="17:17" x14ac:dyDescent="0.15">
      <c r="Q320">
        <v>141.20419999999999</v>
      </c>
    </row>
    <row r="321" spans="17:17" x14ac:dyDescent="0.15">
      <c r="Q321">
        <v>141.20419999999999</v>
      </c>
    </row>
    <row r="322" spans="17:17" x14ac:dyDescent="0.15">
      <c r="Q322">
        <v>141.20419999999999</v>
      </c>
    </row>
    <row r="323" spans="17:17" x14ac:dyDescent="0.15">
      <c r="Q323">
        <v>139.5513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tabSelected="1" topLeftCell="D1" zoomScale="60" zoomScaleNormal="60" workbookViewId="0">
      <selection activeCell="S1" sqref="S1"/>
    </sheetView>
  </sheetViews>
  <sheetFormatPr defaultRowHeight="13.5" x14ac:dyDescent="0.15"/>
  <sheetData>
    <row r="1" spans="1:19" x14ac:dyDescent="0.15">
      <c r="A1">
        <v>0.9</v>
      </c>
      <c r="B1">
        <v>1.27</v>
      </c>
      <c r="C1">
        <v>18.309999999999999</v>
      </c>
      <c r="D1">
        <f>B1+C1</f>
        <v>19.579999999999998</v>
      </c>
      <c r="F1">
        <v>0.8</v>
      </c>
      <c r="G1">
        <v>1.35</v>
      </c>
      <c r="H1">
        <v>43.77</v>
      </c>
      <c r="I1">
        <f>G1+H1</f>
        <v>45.120000000000005</v>
      </c>
      <c r="K1">
        <v>0.7</v>
      </c>
      <c r="L1">
        <v>1.43</v>
      </c>
      <c r="M1">
        <v>36.89</v>
      </c>
      <c r="N1">
        <f>L1+M1</f>
        <v>38.32</v>
      </c>
      <c r="P1">
        <v>0.6</v>
      </c>
      <c r="Q1">
        <v>1.32</v>
      </c>
      <c r="R1">
        <v>53.8</v>
      </c>
      <c r="S1">
        <f>Q1+R1</f>
        <v>55.12</v>
      </c>
    </row>
    <row r="2" spans="1:19" x14ac:dyDescent="0.15">
      <c r="A2">
        <v>197</v>
      </c>
      <c r="B2">
        <v>19</v>
      </c>
      <c r="C2">
        <v>57</v>
      </c>
      <c r="D2" s="92">
        <v>71</v>
      </c>
      <c r="E2">
        <v>36</v>
      </c>
      <c r="F2">
        <v>111</v>
      </c>
      <c r="G2">
        <v>29</v>
      </c>
      <c r="H2" s="92">
        <v>92</v>
      </c>
      <c r="I2">
        <v>11</v>
      </c>
      <c r="J2">
        <v>51</v>
      </c>
      <c r="K2">
        <v>147</v>
      </c>
      <c r="L2" s="92">
        <v>78</v>
      </c>
      <c r="M2">
        <v>25</v>
      </c>
      <c r="N2">
        <v>18</v>
      </c>
      <c r="O2">
        <v>113</v>
      </c>
      <c r="P2">
        <v>144</v>
      </c>
      <c r="Q2">
        <v>11</v>
      </c>
      <c r="R2" s="92">
        <v>63</v>
      </c>
      <c r="S2">
        <v>76</v>
      </c>
    </row>
    <row r="3" spans="1:19" x14ac:dyDescent="0.15">
      <c r="A3">
        <v>150.9734</v>
      </c>
      <c r="B3">
        <v>169.6096</v>
      </c>
      <c r="C3">
        <v>190.47989999999999</v>
      </c>
      <c r="D3">
        <v>181.0984</v>
      </c>
      <c r="E3">
        <v>171.048</v>
      </c>
      <c r="F3">
        <v>166.53319999999999</v>
      </c>
      <c r="G3">
        <v>162.6405</v>
      </c>
      <c r="H3">
        <v>179.6404</v>
      </c>
      <c r="I3">
        <v>162.16540000000001</v>
      </c>
      <c r="J3">
        <v>155.49639999999999</v>
      </c>
      <c r="K3">
        <v>152.5052</v>
      </c>
      <c r="L3">
        <v>162.8964</v>
      </c>
      <c r="M3">
        <v>162.3227</v>
      </c>
      <c r="N3">
        <v>172.43029999999999</v>
      </c>
      <c r="O3">
        <v>162.86439999999999</v>
      </c>
      <c r="P3">
        <v>157.1507</v>
      </c>
      <c r="Q3">
        <v>157.8271</v>
      </c>
      <c r="R3">
        <v>155.49639999999999</v>
      </c>
      <c r="S3">
        <v>172.1268</v>
      </c>
    </row>
    <row r="4" spans="1:19" x14ac:dyDescent="0.15">
      <c r="A4">
        <v>150.9734</v>
      </c>
      <c r="B4">
        <v>169.6096</v>
      </c>
      <c r="C4">
        <v>151.6551</v>
      </c>
      <c r="D4">
        <v>145.678</v>
      </c>
      <c r="E4">
        <v>171.048</v>
      </c>
      <c r="F4">
        <v>149.4195</v>
      </c>
      <c r="G4">
        <v>154.24539999999999</v>
      </c>
      <c r="H4">
        <v>154.07939999999999</v>
      </c>
      <c r="I4">
        <v>162.16540000000001</v>
      </c>
      <c r="J4">
        <v>149.4195</v>
      </c>
      <c r="K4">
        <v>147.0112</v>
      </c>
      <c r="L4">
        <v>162.8964</v>
      </c>
      <c r="M4">
        <v>162.3227</v>
      </c>
      <c r="N4">
        <v>172.43029999999999</v>
      </c>
      <c r="O4">
        <v>162.86439999999999</v>
      </c>
      <c r="P4">
        <v>144.58709999999999</v>
      </c>
      <c r="Q4">
        <v>157.8271</v>
      </c>
      <c r="R4">
        <v>152.5052</v>
      </c>
      <c r="S4">
        <v>172.1268</v>
      </c>
    </row>
    <row r="5" spans="1:19" x14ac:dyDescent="0.15">
      <c r="A5">
        <v>150.9734</v>
      </c>
      <c r="B5">
        <v>169.6096</v>
      </c>
      <c r="C5">
        <v>151.6551</v>
      </c>
      <c r="D5">
        <v>145.678</v>
      </c>
      <c r="E5">
        <v>171.048</v>
      </c>
      <c r="F5">
        <v>149.4195</v>
      </c>
      <c r="G5">
        <v>154.24539999999999</v>
      </c>
      <c r="H5">
        <v>154.07939999999999</v>
      </c>
      <c r="I5">
        <v>162.16540000000001</v>
      </c>
      <c r="J5">
        <v>149.4195</v>
      </c>
      <c r="K5">
        <v>147.0112</v>
      </c>
      <c r="L5">
        <v>161.58519999999999</v>
      </c>
      <c r="M5">
        <v>162.3227</v>
      </c>
      <c r="N5">
        <v>172.43029999999999</v>
      </c>
      <c r="O5">
        <v>153.59710000000001</v>
      </c>
      <c r="P5">
        <v>143.51939999999999</v>
      </c>
      <c r="Q5">
        <v>142.67830000000001</v>
      </c>
      <c r="R5">
        <v>152.5052</v>
      </c>
      <c r="S5">
        <v>146.69390000000001</v>
      </c>
    </row>
    <row r="6" spans="1:19" x14ac:dyDescent="0.15">
      <c r="A6">
        <v>150.9734</v>
      </c>
      <c r="B6">
        <v>169.6096</v>
      </c>
      <c r="C6">
        <v>151.6551</v>
      </c>
      <c r="D6">
        <v>145.678</v>
      </c>
      <c r="E6">
        <v>171.048</v>
      </c>
      <c r="F6">
        <v>149.4195</v>
      </c>
      <c r="G6">
        <v>154.24539999999999</v>
      </c>
      <c r="H6">
        <v>154.07939999999999</v>
      </c>
      <c r="I6">
        <v>162.16540000000001</v>
      </c>
      <c r="J6">
        <v>149.4195</v>
      </c>
      <c r="K6">
        <v>144.57810000000001</v>
      </c>
      <c r="L6">
        <v>147.84399999999999</v>
      </c>
      <c r="M6">
        <v>162.3227</v>
      </c>
      <c r="N6">
        <v>172.43029999999999</v>
      </c>
      <c r="O6">
        <v>153.59710000000001</v>
      </c>
      <c r="P6">
        <v>143.51939999999999</v>
      </c>
      <c r="Q6">
        <v>142.67830000000001</v>
      </c>
      <c r="R6">
        <v>152.5052</v>
      </c>
      <c r="S6">
        <v>146.69390000000001</v>
      </c>
    </row>
    <row r="7" spans="1:19" x14ac:dyDescent="0.15">
      <c r="A7">
        <v>150.9734</v>
      </c>
      <c r="B7">
        <v>169.6096</v>
      </c>
      <c r="C7">
        <v>148.3357</v>
      </c>
      <c r="D7">
        <v>145.678</v>
      </c>
      <c r="E7">
        <v>171.048</v>
      </c>
      <c r="F7">
        <v>146.66589999999999</v>
      </c>
      <c r="G7">
        <v>154.24539999999999</v>
      </c>
      <c r="H7">
        <v>154.07939999999999</v>
      </c>
      <c r="I7">
        <v>162.16540000000001</v>
      </c>
      <c r="J7">
        <v>149.4195</v>
      </c>
      <c r="K7">
        <v>144.57810000000001</v>
      </c>
      <c r="L7">
        <v>147.84399999999999</v>
      </c>
      <c r="M7">
        <v>162.3227</v>
      </c>
      <c r="N7">
        <v>172.43029999999999</v>
      </c>
      <c r="O7">
        <v>149.76230000000001</v>
      </c>
      <c r="P7">
        <v>143.51939999999999</v>
      </c>
      <c r="Q7">
        <v>142.67830000000001</v>
      </c>
      <c r="R7">
        <v>152.5052</v>
      </c>
      <c r="S7">
        <v>146.69390000000001</v>
      </c>
    </row>
    <row r="8" spans="1:19" x14ac:dyDescent="0.15">
      <c r="A8">
        <v>150.9734</v>
      </c>
      <c r="B8">
        <v>169.6096</v>
      </c>
      <c r="C8">
        <v>148.3357</v>
      </c>
      <c r="D8">
        <v>145.678</v>
      </c>
      <c r="E8">
        <v>171.048</v>
      </c>
      <c r="F8">
        <v>146.66589999999999</v>
      </c>
      <c r="G8">
        <v>150.20330000000001</v>
      </c>
      <c r="H8">
        <v>154.07939999999999</v>
      </c>
      <c r="I8">
        <v>162.16540000000001</v>
      </c>
      <c r="J8">
        <v>149.4195</v>
      </c>
      <c r="K8">
        <v>144.57810000000001</v>
      </c>
      <c r="L8">
        <v>147.84399999999999</v>
      </c>
      <c r="M8">
        <v>162.3227</v>
      </c>
      <c r="N8">
        <v>150.57839999999999</v>
      </c>
      <c r="O8">
        <v>149.76230000000001</v>
      </c>
      <c r="P8">
        <v>143.51939999999999</v>
      </c>
      <c r="Q8">
        <v>142.67830000000001</v>
      </c>
      <c r="R8">
        <v>152.5052</v>
      </c>
      <c r="S8">
        <v>144.9503</v>
      </c>
    </row>
    <row r="9" spans="1:19" x14ac:dyDescent="0.15">
      <c r="A9">
        <v>150.9734</v>
      </c>
      <c r="B9">
        <v>169.6096</v>
      </c>
      <c r="C9">
        <v>148.3357</v>
      </c>
      <c r="D9">
        <v>145.678</v>
      </c>
      <c r="E9">
        <v>171.048</v>
      </c>
      <c r="F9">
        <v>146.66589999999999</v>
      </c>
      <c r="G9">
        <v>150.20330000000001</v>
      </c>
      <c r="H9">
        <v>150.93360000000001</v>
      </c>
      <c r="I9">
        <v>162.16540000000001</v>
      </c>
      <c r="J9">
        <v>149.4195</v>
      </c>
      <c r="K9">
        <v>144.57810000000001</v>
      </c>
      <c r="L9">
        <v>147.84399999999999</v>
      </c>
      <c r="M9">
        <v>154.12219999999999</v>
      </c>
      <c r="N9">
        <v>147.0444</v>
      </c>
      <c r="O9">
        <v>149.76230000000001</v>
      </c>
      <c r="P9">
        <v>143.51939999999999</v>
      </c>
      <c r="Q9">
        <v>140.279</v>
      </c>
      <c r="R9">
        <v>152.5052</v>
      </c>
      <c r="S9">
        <v>144.9503</v>
      </c>
    </row>
    <row r="10" spans="1:19" x14ac:dyDescent="0.15">
      <c r="A10">
        <v>150.9734</v>
      </c>
      <c r="B10">
        <v>154.5686</v>
      </c>
      <c r="C10">
        <v>148.3357</v>
      </c>
      <c r="D10">
        <v>145.678</v>
      </c>
      <c r="E10">
        <v>171.048</v>
      </c>
      <c r="F10">
        <v>146.66589999999999</v>
      </c>
      <c r="G10">
        <v>150.20330000000001</v>
      </c>
      <c r="H10">
        <v>150.93360000000001</v>
      </c>
      <c r="I10">
        <v>162.16540000000001</v>
      </c>
      <c r="J10">
        <v>149.4195</v>
      </c>
      <c r="K10">
        <v>144.57810000000001</v>
      </c>
      <c r="L10">
        <v>147.84399999999999</v>
      </c>
      <c r="M10">
        <v>154.12219999999999</v>
      </c>
      <c r="N10">
        <v>147.0444</v>
      </c>
      <c r="O10">
        <v>149.76230000000001</v>
      </c>
      <c r="P10">
        <v>143.51939999999999</v>
      </c>
      <c r="Q10">
        <v>140.279</v>
      </c>
      <c r="R10">
        <v>152.5052</v>
      </c>
      <c r="S10">
        <v>144.9503</v>
      </c>
    </row>
    <row r="11" spans="1:19" x14ac:dyDescent="0.15">
      <c r="A11">
        <v>150.9734</v>
      </c>
      <c r="B11">
        <v>154.5686</v>
      </c>
      <c r="C11">
        <v>148.3357</v>
      </c>
      <c r="D11">
        <v>145.678</v>
      </c>
      <c r="E11">
        <v>171.048</v>
      </c>
      <c r="F11">
        <v>146.66589999999999</v>
      </c>
      <c r="G11">
        <v>150.20330000000001</v>
      </c>
      <c r="H11">
        <v>146.23769999999999</v>
      </c>
      <c r="I11">
        <v>143.29740000000001</v>
      </c>
      <c r="J11">
        <v>149.4195</v>
      </c>
      <c r="K11">
        <v>144.57810000000001</v>
      </c>
      <c r="L11">
        <v>147.84399999999999</v>
      </c>
      <c r="M11">
        <v>154.12219999999999</v>
      </c>
      <c r="N11">
        <v>147.0444</v>
      </c>
      <c r="O11">
        <v>149.76230000000001</v>
      </c>
      <c r="P11">
        <v>143.51939999999999</v>
      </c>
      <c r="Q11">
        <v>140.279</v>
      </c>
      <c r="R11">
        <v>152.5052</v>
      </c>
      <c r="S11">
        <v>144.9503</v>
      </c>
    </row>
    <row r="12" spans="1:19" x14ac:dyDescent="0.15">
      <c r="A12">
        <v>150.9734</v>
      </c>
      <c r="B12">
        <v>149.9358</v>
      </c>
      <c r="C12">
        <v>148.3357</v>
      </c>
      <c r="D12">
        <v>145.678</v>
      </c>
      <c r="E12">
        <v>171.048</v>
      </c>
      <c r="F12">
        <v>146.66589999999999</v>
      </c>
      <c r="G12">
        <v>150.20330000000001</v>
      </c>
      <c r="H12">
        <v>146.23769999999999</v>
      </c>
      <c r="I12">
        <v>143.29740000000001</v>
      </c>
      <c r="J12">
        <v>149.4195</v>
      </c>
      <c r="K12">
        <v>144.57810000000001</v>
      </c>
      <c r="L12">
        <v>147.84399999999999</v>
      </c>
      <c r="M12">
        <v>154.12219999999999</v>
      </c>
      <c r="N12">
        <v>147.0444</v>
      </c>
      <c r="O12">
        <v>149.76230000000001</v>
      </c>
      <c r="P12">
        <v>143.51939999999999</v>
      </c>
      <c r="Q12">
        <v>140.279</v>
      </c>
      <c r="R12">
        <v>152.5052</v>
      </c>
      <c r="S12">
        <v>144.9503</v>
      </c>
    </row>
    <row r="13" spans="1:19" x14ac:dyDescent="0.15">
      <c r="A13">
        <v>150.9734</v>
      </c>
      <c r="B13">
        <v>149.9358</v>
      </c>
      <c r="C13">
        <v>148.3357</v>
      </c>
      <c r="D13">
        <v>145.678</v>
      </c>
      <c r="E13">
        <v>171.048</v>
      </c>
      <c r="F13">
        <v>146.66589999999999</v>
      </c>
      <c r="G13">
        <v>150.20330000000001</v>
      </c>
      <c r="H13">
        <v>144.57810000000001</v>
      </c>
      <c r="I13">
        <v>139.5513</v>
      </c>
      <c r="J13">
        <v>149.4195</v>
      </c>
      <c r="K13">
        <v>144.57810000000001</v>
      </c>
      <c r="L13">
        <v>147.84399999999999</v>
      </c>
      <c r="M13">
        <v>154.12219999999999</v>
      </c>
      <c r="N13">
        <v>147.0444</v>
      </c>
      <c r="O13">
        <v>149.76230000000001</v>
      </c>
      <c r="P13">
        <v>143.51939999999999</v>
      </c>
      <c r="Q13">
        <v>139.5513</v>
      </c>
      <c r="R13">
        <v>152.5052</v>
      </c>
      <c r="S13">
        <v>144.9503</v>
      </c>
    </row>
    <row r="14" spans="1:19" x14ac:dyDescent="0.15">
      <c r="A14">
        <v>150.9734</v>
      </c>
      <c r="B14">
        <v>149.9358</v>
      </c>
      <c r="C14">
        <v>148.3357</v>
      </c>
      <c r="D14">
        <v>145.678</v>
      </c>
      <c r="E14">
        <v>171.048</v>
      </c>
      <c r="F14">
        <v>146.66589999999999</v>
      </c>
      <c r="G14">
        <v>150.20330000000001</v>
      </c>
      <c r="H14">
        <v>144.57810000000001</v>
      </c>
      <c r="J14">
        <v>149.4195</v>
      </c>
      <c r="K14">
        <v>144.57810000000001</v>
      </c>
      <c r="L14">
        <v>147.84399999999999</v>
      </c>
      <c r="M14">
        <v>154.12219999999999</v>
      </c>
      <c r="N14">
        <v>147.0444</v>
      </c>
      <c r="O14">
        <v>149.76230000000001</v>
      </c>
      <c r="P14">
        <v>143.51939999999999</v>
      </c>
      <c r="R14">
        <v>152.5052</v>
      </c>
      <c r="S14">
        <v>144.9503</v>
      </c>
    </row>
    <row r="15" spans="1:19" x14ac:dyDescent="0.15">
      <c r="A15">
        <v>149.9692</v>
      </c>
      <c r="B15">
        <v>149.9358</v>
      </c>
      <c r="C15">
        <v>140.279</v>
      </c>
      <c r="D15">
        <v>145.678</v>
      </c>
      <c r="E15">
        <v>153.14439999999999</v>
      </c>
      <c r="F15">
        <v>146.66589999999999</v>
      </c>
      <c r="G15">
        <v>150.20330000000001</v>
      </c>
      <c r="H15">
        <v>144.57810000000001</v>
      </c>
      <c r="J15">
        <v>149.4195</v>
      </c>
      <c r="K15">
        <v>144.57810000000001</v>
      </c>
      <c r="L15">
        <v>147.84399999999999</v>
      </c>
      <c r="M15">
        <v>147.31829999999999</v>
      </c>
      <c r="N15">
        <v>147.0444</v>
      </c>
      <c r="O15">
        <v>149.76230000000001</v>
      </c>
      <c r="P15">
        <v>143.51939999999999</v>
      </c>
      <c r="R15">
        <v>152.5052</v>
      </c>
      <c r="S15">
        <v>144.9503</v>
      </c>
    </row>
    <row r="16" spans="1:19" x14ac:dyDescent="0.15">
      <c r="A16">
        <v>147.4008</v>
      </c>
      <c r="B16">
        <v>149.9358</v>
      </c>
      <c r="C16">
        <v>140.279</v>
      </c>
      <c r="D16">
        <v>145.678</v>
      </c>
      <c r="E16">
        <v>147.0444</v>
      </c>
      <c r="F16">
        <v>146.66589999999999</v>
      </c>
      <c r="G16">
        <v>150.20330000000001</v>
      </c>
      <c r="H16">
        <v>144.57810000000001</v>
      </c>
      <c r="J16">
        <v>149.4195</v>
      </c>
      <c r="K16">
        <v>144.57810000000001</v>
      </c>
      <c r="L16">
        <v>147.84399999999999</v>
      </c>
      <c r="M16">
        <v>147.31829999999999</v>
      </c>
      <c r="N16">
        <v>145.9633</v>
      </c>
      <c r="O16">
        <v>149.76230000000001</v>
      </c>
      <c r="P16">
        <v>143.51939999999999</v>
      </c>
      <c r="R16">
        <v>152.5052</v>
      </c>
      <c r="S16">
        <v>144.9503</v>
      </c>
    </row>
    <row r="17" spans="1:19" x14ac:dyDescent="0.15">
      <c r="A17">
        <v>147.4008</v>
      </c>
      <c r="B17">
        <v>149.9358</v>
      </c>
      <c r="C17">
        <v>140.279</v>
      </c>
      <c r="D17">
        <v>145.678</v>
      </c>
      <c r="E17">
        <v>147.0444</v>
      </c>
      <c r="F17">
        <v>146.66589999999999</v>
      </c>
      <c r="G17">
        <v>150.20330000000001</v>
      </c>
      <c r="H17">
        <v>144.57810000000001</v>
      </c>
      <c r="J17">
        <v>149.4195</v>
      </c>
      <c r="K17">
        <v>144.57810000000001</v>
      </c>
      <c r="L17">
        <v>147.84399999999999</v>
      </c>
      <c r="M17">
        <v>147.31829999999999</v>
      </c>
      <c r="N17">
        <v>145.9633</v>
      </c>
      <c r="O17">
        <v>146.82310000000001</v>
      </c>
      <c r="P17">
        <v>143.51939999999999</v>
      </c>
      <c r="R17">
        <v>149.4195</v>
      </c>
      <c r="S17">
        <v>144.9503</v>
      </c>
    </row>
    <row r="18" spans="1:19" x14ac:dyDescent="0.15">
      <c r="A18">
        <v>147.4008</v>
      </c>
      <c r="B18">
        <v>149.9358</v>
      </c>
      <c r="C18">
        <v>140.279</v>
      </c>
      <c r="D18">
        <v>145.678</v>
      </c>
      <c r="E18">
        <v>147.0444</v>
      </c>
      <c r="F18">
        <v>146.66589999999999</v>
      </c>
      <c r="G18">
        <v>150.20330000000001</v>
      </c>
      <c r="H18">
        <v>144.57810000000001</v>
      </c>
      <c r="J18">
        <v>146.82310000000001</v>
      </c>
      <c r="K18">
        <v>144.57810000000001</v>
      </c>
      <c r="L18">
        <v>147.84399999999999</v>
      </c>
      <c r="M18">
        <v>147.31829999999999</v>
      </c>
      <c r="N18">
        <v>141.91640000000001</v>
      </c>
      <c r="O18">
        <v>146.82310000000001</v>
      </c>
      <c r="P18">
        <v>143.51939999999999</v>
      </c>
      <c r="R18">
        <v>149.4195</v>
      </c>
      <c r="S18">
        <v>144.9503</v>
      </c>
    </row>
    <row r="19" spans="1:19" x14ac:dyDescent="0.15">
      <c r="A19">
        <v>147.4008</v>
      </c>
      <c r="B19">
        <v>149.9358</v>
      </c>
      <c r="C19">
        <v>140.279</v>
      </c>
      <c r="D19">
        <v>145.678</v>
      </c>
      <c r="E19">
        <v>147.0444</v>
      </c>
      <c r="F19">
        <v>146.66589999999999</v>
      </c>
      <c r="G19">
        <v>150.20330000000001</v>
      </c>
      <c r="H19">
        <v>144.57810000000001</v>
      </c>
      <c r="J19">
        <v>146.82310000000001</v>
      </c>
      <c r="K19">
        <v>144.57810000000001</v>
      </c>
      <c r="L19">
        <v>147.84399999999999</v>
      </c>
      <c r="M19">
        <v>147.31829999999999</v>
      </c>
      <c r="N19">
        <v>141.91640000000001</v>
      </c>
      <c r="O19">
        <v>143.29740000000001</v>
      </c>
      <c r="P19">
        <v>143.51939999999999</v>
      </c>
      <c r="R19">
        <v>149.4195</v>
      </c>
      <c r="S19">
        <v>144.9503</v>
      </c>
    </row>
    <row r="20" spans="1:19" x14ac:dyDescent="0.15">
      <c r="A20">
        <v>147.4008</v>
      </c>
      <c r="B20">
        <v>149.9358</v>
      </c>
      <c r="C20">
        <v>140.279</v>
      </c>
      <c r="D20">
        <v>145.678</v>
      </c>
      <c r="E20">
        <v>147.0444</v>
      </c>
      <c r="F20">
        <v>146.66589999999999</v>
      </c>
      <c r="G20">
        <v>150.20330000000001</v>
      </c>
      <c r="H20">
        <v>144.57810000000001</v>
      </c>
      <c r="J20">
        <v>146.82310000000001</v>
      </c>
      <c r="K20">
        <v>144.57810000000001</v>
      </c>
      <c r="L20">
        <v>147.84399999999999</v>
      </c>
      <c r="M20">
        <v>147.31829999999999</v>
      </c>
      <c r="N20">
        <v>139.97819999999999</v>
      </c>
      <c r="O20">
        <v>143.29740000000001</v>
      </c>
      <c r="P20">
        <v>143.51939999999999</v>
      </c>
      <c r="R20">
        <v>149.4195</v>
      </c>
      <c r="S20">
        <v>144.9503</v>
      </c>
    </row>
    <row r="21" spans="1:19" x14ac:dyDescent="0.15">
      <c r="A21">
        <v>147.4008</v>
      </c>
      <c r="B21">
        <v>139.97819999999999</v>
      </c>
      <c r="C21">
        <v>140.279</v>
      </c>
      <c r="D21">
        <v>145.678</v>
      </c>
      <c r="E21">
        <v>147.0444</v>
      </c>
      <c r="F21">
        <v>146.66589999999999</v>
      </c>
      <c r="G21">
        <v>150.20330000000001</v>
      </c>
      <c r="H21">
        <v>144.57810000000001</v>
      </c>
      <c r="J21">
        <v>146.82310000000001</v>
      </c>
      <c r="K21">
        <v>144.57810000000001</v>
      </c>
      <c r="L21">
        <v>147.84399999999999</v>
      </c>
      <c r="M21">
        <v>146.1617</v>
      </c>
      <c r="O21">
        <v>143.29740000000001</v>
      </c>
      <c r="P21">
        <v>143.51939999999999</v>
      </c>
      <c r="R21">
        <v>149.4195</v>
      </c>
      <c r="S21">
        <v>144.9503</v>
      </c>
    </row>
    <row r="22" spans="1:19" x14ac:dyDescent="0.15">
      <c r="A22">
        <v>144.28829999999999</v>
      </c>
      <c r="C22">
        <v>140.279</v>
      </c>
      <c r="D22">
        <v>145.678</v>
      </c>
      <c r="E22">
        <v>147.0444</v>
      </c>
      <c r="F22">
        <v>146.66589999999999</v>
      </c>
      <c r="G22">
        <v>150.20330000000001</v>
      </c>
      <c r="H22">
        <v>144.57810000000001</v>
      </c>
      <c r="J22">
        <v>146.82310000000001</v>
      </c>
      <c r="K22">
        <v>144.57810000000001</v>
      </c>
      <c r="L22">
        <v>147.84399999999999</v>
      </c>
      <c r="M22">
        <v>146.1617</v>
      </c>
      <c r="O22">
        <v>143.29740000000001</v>
      </c>
      <c r="P22">
        <v>143.51939999999999</v>
      </c>
      <c r="R22">
        <v>149.4195</v>
      </c>
      <c r="S22">
        <v>144.9503</v>
      </c>
    </row>
    <row r="23" spans="1:19" x14ac:dyDescent="0.15">
      <c r="A23">
        <v>144.28829999999999</v>
      </c>
      <c r="C23">
        <v>140.279</v>
      </c>
      <c r="D23">
        <v>145.678</v>
      </c>
      <c r="E23">
        <v>146.66589999999999</v>
      </c>
      <c r="F23">
        <v>146.66589999999999</v>
      </c>
      <c r="G23">
        <v>150.20330000000001</v>
      </c>
      <c r="H23">
        <v>144.57810000000001</v>
      </c>
      <c r="J23">
        <v>143.29740000000001</v>
      </c>
      <c r="K23">
        <v>144.57810000000001</v>
      </c>
      <c r="L23">
        <v>147.84399999999999</v>
      </c>
      <c r="M23">
        <v>146.1617</v>
      </c>
      <c r="O23">
        <v>143.29740000000001</v>
      </c>
      <c r="P23">
        <v>143.51939999999999</v>
      </c>
      <c r="R23">
        <v>149.4195</v>
      </c>
      <c r="S23">
        <v>144.9503</v>
      </c>
    </row>
    <row r="24" spans="1:19" x14ac:dyDescent="0.15">
      <c r="A24">
        <v>144.28829999999999</v>
      </c>
      <c r="C24">
        <v>140.279</v>
      </c>
      <c r="D24">
        <v>145.678</v>
      </c>
      <c r="E24">
        <v>146.28919999999999</v>
      </c>
      <c r="F24">
        <v>146.66589999999999</v>
      </c>
      <c r="G24">
        <v>150.20330000000001</v>
      </c>
      <c r="H24">
        <v>144.57810000000001</v>
      </c>
      <c r="J24">
        <v>143.29740000000001</v>
      </c>
      <c r="K24">
        <v>144.57810000000001</v>
      </c>
      <c r="L24">
        <v>147.84399999999999</v>
      </c>
      <c r="M24">
        <v>141.91640000000001</v>
      </c>
      <c r="O24">
        <v>143.29740000000001</v>
      </c>
      <c r="P24">
        <v>143.51939999999999</v>
      </c>
      <c r="R24">
        <v>149.4195</v>
      </c>
      <c r="S24">
        <v>144.9503</v>
      </c>
    </row>
    <row r="25" spans="1:19" x14ac:dyDescent="0.15">
      <c r="A25">
        <v>144.28829999999999</v>
      </c>
      <c r="C25">
        <v>140.279</v>
      </c>
      <c r="D25">
        <v>145.678</v>
      </c>
      <c r="E25">
        <v>146.28919999999999</v>
      </c>
      <c r="F25">
        <v>146.66589999999999</v>
      </c>
      <c r="G25">
        <v>150.20330000000001</v>
      </c>
      <c r="H25">
        <v>144.57810000000001</v>
      </c>
      <c r="J25">
        <v>143.29740000000001</v>
      </c>
      <c r="K25">
        <v>144.57810000000001</v>
      </c>
      <c r="L25">
        <v>147.84399999999999</v>
      </c>
      <c r="M25">
        <v>141.91640000000001</v>
      </c>
      <c r="O25">
        <v>143.29740000000001</v>
      </c>
      <c r="P25">
        <v>143.51939999999999</v>
      </c>
      <c r="R25">
        <v>149.4195</v>
      </c>
      <c r="S25">
        <v>144.9503</v>
      </c>
    </row>
    <row r="26" spans="1:19" x14ac:dyDescent="0.15">
      <c r="A26">
        <v>144.28829999999999</v>
      </c>
      <c r="C26">
        <v>140.279</v>
      </c>
      <c r="D26">
        <v>145.678</v>
      </c>
      <c r="E26">
        <v>146.28919999999999</v>
      </c>
      <c r="F26">
        <v>146.3681</v>
      </c>
      <c r="G26">
        <v>150.20330000000001</v>
      </c>
      <c r="H26">
        <v>144.57810000000001</v>
      </c>
      <c r="J26">
        <v>143.29740000000001</v>
      </c>
      <c r="K26">
        <v>144.57810000000001</v>
      </c>
      <c r="L26">
        <v>147.84399999999999</v>
      </c>
      <c r="M26">
        <v>141.91640000000001</v>
      </c>
      <c r="O26">
        <v>143.29740000000001</v>
      </c>
      <c r="P26">
        <v>143.51939999999999</v>
      </c>
      <c r="R26">
        <v>149.4195</v>
      </c>
      <c r="S26">
        <v>144.9503</v>
      </c>
    </row>
    <row r="27" spans="1:19" x14ac:dyDescent="0.15">
      <c r="A27">
        <v>144.28829999999999</v>
      </c>
      <c r="C27">
        <v>140.279</v>
      </c>
      <c r="D27">
        <v>145.678</v>
      </c>
      <c r="E27">
        <v>146.28919999999999</v>
      </c>
      <c r="F27">
        <v>146.3681</v>
      </c>
      <c r="G27">
        <v>147.84399999999999</v>
      </c>
      <c r="H27">
        <v>144.57810000000001</v>
      </c>
      <c r="J27">
        <v>143.29740000000001</v>
      </c>
      <c r="K27">
        <v>144.57810000000001</v>
      </c>
      <c r="L27">
        <v>147.84399999999999</v>
      </c>
      <c r="M27">
        <v>139.97819999999999</v>
      </c>
      <c r="O27">
        <v>143.29740000000001</v>
      </c>
      <c r="P27">
        <v>143.51939999999999</v>
      </c>
      <c r="R27">
        <v>149.4195</v>
      </c>
      <c r="S27">
        <v>144.9503</v>
      </c>
    </row>
    <row r="28" spans="1:19" x14ac:dyDescent="0.15">
      <c r="A28">
        <v>144.28829999999999</v>
      </c>
      <c r="C28">
        <v>140.279</v>
      </c>
      <c r="D28">
        <v>145.678</v>
      </c>
      <c r="E28">
        <v>146.28919999999999</v>
      </c>
      <c r="F28">
        <v>146.3681</v>
      </c>
      <c r="G28">
        <v>147.84399999999999</v>
      </c>
      <c r="H28">
        <v>144.57810000000001</v>
      </c>
      <c r="J28">
        <v>143.29740000000001</v>
      </c>
      <c r="K28">
        <v>144.57810000000001</v>
      </c>
      <c r="L28">
        <v>147.84399999999999</v>
      </c>
      <c r="O28">
        <v>143.29740000000001</v>
      </c>
      <c r="P28">
        <v>143.51939999999999</v>
      </c>
      <c r="R28">
        <v>149.4195</v>
      </c>
      <c r="S28">
        <v>141.6311</v>
      </c>
    </row>
    <row r="29" spans="1:19" x14ac:dyDescent="0.15">
      <c r="A29">
        <v>143.15989999999999</v>
      </c>
      <c r="C29">
        <v>140.279</v>
      </c>
      <c r="D29">
        <v>145.678</v>
      </c>
      <c r="E29">
        <v>146.23769999999999</v>
      </c>
      <c r="F29">
        <v>146.3681</v>
      </c>
      <c r="G29">
        <v>143.51939999999999</v>
      </c>
      <c r="H29">
        <v>144.57810000000001</v>
      </c>
      <c r="J29">
        <v>143.29740000000001</v>
      </c>
      <c r="K29">
        <v>144.57810000000001</v>
      </c>
      <c r="L29">
        <v>147.84399999999999</v>
      </c>
      <c r="O29">
        <v>143.29740000000001</v>
      </c>
      <c r="P29">
        <v>143.51939999999999</v>
      </c>
      <c r="R29">
        <v>149.4195</v>
      </c>
      <c r="S29">
        <v>141.6311</v>
      </c>
    </row>
    <row r="30" spans="1:19" x14ac:dyDescent="0.15">
      <c r="A30">
        <v>143.15989999999999</v>
      </c>
      <c r="C30">
        <v>140.279</v>
      </c>
      <c r="D30">
        <v>145.678</v>
      </c>
      <c r="E30">
        <v>146.23769999999999</v>
      </c>
      <c r="F30">
        <v>146.3681</v>
      </c>
      <c r="G30">
        <v>143.51939999999999</v>
      </c>
      <c r="H30">
        <v>144.57810000000001</v>
      </c>
      <c r="J30">
        <v>143.29740000000001</v>
      </c>
      <c r="K30">
        <v>144.57810000000001</v>
      </c>
      <c r="L30">
        <v>147.84399999999999</v>
      </c>
      <c r="O30">
        <v>143.29740000000001</v>
      </c>
      <c r="P30">
        <v>143.51939999999999</v>
      </c>
      <c r="R30">
        <v>146.82310000000001</v>
      </c>
      <c r="S30">
        <v>141.20419999999999</v>
      </c>
    </row>
    <row r="31" spans="1:19" x14ac:dyDescent="0.15">
      <c r="A31">
        <v>143.15989999999999</v>
      </c>
      <c r="C31">
        <v>140.279</v>
      </c>
      <c r="D31">
        <v>145.678</v>
      </c>
      <c r="E31">
        <v>146.23769999999999</v>
      </c>
      <c r="F31">
        <v>146.3681</v>
      </c>
      <c r="G31">
        <v>139.97819999999999</v>
      </c>
      <c r="H31">
        <v>144.57810000000001</v>
      </c>
      <c r="J31">
        <v>143.29740000000001</v>
      </c>
      <c r="K31">
        <v>144.57810000000001</v>
      </c>
      <c r="L31">
        <v>147.84399999999999</v>
      </c>
      <c r="O31">
        <v>143.29740000000001</v>
      </c>
      <c r="P31">
        <v>143.51939999999999</v>
      </c>
      <c r="R31">
        <v>146.82310000000001</v>
      </c>
      <c r="S31">
        <v>141.20419999999999</v>
      </c>
    </row>
    <row r="32" spans="1:19" x14ac:dyDescent="0.15">
      <c r="A32">
        <v>143.15989999999999</v>
      </c>
      <c r="C32">
        <v>140.279</v>
      </c>
      <c r="D32">
        <v>145.678</v>
      </c>
      <c r="E32">
        <v>146.23769999999999</v>
      </c>
      <c r="F32">
        <v>146.3681</v>
      </c>
      <c r="H32">
        <v>144.57810000000001</v>
      </c>
      <c r="J32">
        <v>143.29740000000001</v>
      </c>
      <c r="K32">
        <v>144.57810000000001</v>
      </c>
      <c r="L32">
        <v>147.84399999999999</v>
      </c>
      <c r="O32">
        <v>143.29740000000001</v>
      </c>
      <c r="P32">
        <v>143.51939999999999</v>
      </c>
      <c r="R32">
        <v>146.82310000000001</v>
      </c>
      <c r="S32">
        <v>141.20419999999999</v>
      </c>
    </row>
    <row r="33" spans="1:19" x14ac:dyDescent="0.15">
      <c r="A33">
        <v>143.15989999999999</v>
      </c>
      <c r="C33">
        <v>140.279</v>
      </c>
      <c r="D33">
        <v>145.678</v>
      </c>
      <c r="E33">
        <v>146.23769999999999</v>
      </c>
      <c r="F33">
        <v>146.3681</v>
      </c>
      <c r="H33">
        <v>144.57810000000001</v>
      </c>
      <c r="J33">
        <v>143.29740000000001</v>
      </c>
      <c r="K33">
        <v>144.57810000000001</v>
      </c>
      <c r="L33">
        <v>147.84399999999999</v>
      </c>
      <c r="O33">
        <v>143.29740000000001</v>
      </c>
      <c r="P33">
        <v>143.51939999999999</v>
      </c>
      <c r="R33">
        <v>146.82310000000001</v>
      </c>
      <c r="S33">
        <v>141.20419999999999</v>
      </c>
    </row>
    <row r="34" spans="1:19" x14ac:dyDescent="0.15">
      <c r="A34">
        <v>143.15989999999999</v>
      </c>
      <c r="C34">
        <v>140.279</v>
      </c>
      <c r="D34">
        <v>145.678</v>
      </c>
      <c r="E34">
        <v>146.23769999999999</v>
      </c>
      <c r="F34">
        <v>146.3681</v>
      </c>
      <c r="H34">
        <v>144.57810000000001</v>
      </c>
      <c r="J34">
        <v>143.29740000000001</v>
      </c>
      <c r="K34">
        <v>144.57810000000001</v>
      </c>
      <c r="L34">
        <v>147.84399999999999</v>
      </c>
      <c r="O34">
        <v>143.29740000000001</v>
      </c>
      <c r="P34">
        <v>143.51939999999999</v>
      </c>
      <c r="R34">
        <v>146.82310000000001</v>
      </c>
      <c r="S34">
        <v>141.20419999999999</v>
      </c>
    </row>
    <row r="35" spans="1:19" x14ac:dyDescent="0.15">
      <c r="A35">
        <v>143.15989999999999</v>
      </c>
      <c r="C35">
        <v>140.279</v>
      </c>
      <c r="D35">
        <v>145.678</v>
      </c>
      <c r="E35">
        <v>146.23769999999999</v>
      </c>
      <c r="F35">
        <v>146.3681</v>
      </c>
      <c r="H35">
        <v>144.57810000000001</v>
      </c>
      <c r="J35">
        <v>143.29740000000001</v>
      </c>
      <c r="K35">
        <v>144.57810000000001</v>
      </c>
      <c r="L35">
        <v>147.84399999999999</v>
      </c>
      <c r="O35">
        <v>143.29740000000001</v>
      </c>
      <c r="P35">
        <v>143.0926</v>
      </c>
      <c r="R35">
        <v>143.29740000000001</v>
      </c>
      <c r="S35">
        <v>141.20419999999999</v>
      </c>
    </row>
    <row r="36" spans="1:19" x14ac:dyDescent="0.15">
      <c r="A36">
        <v>143.15989999999999</v>
      </c>
      <c r="C36">
        <v>140.279</v>
      </c>
      <c r="D36">
        <v>145.678</v>
      </c>
      <c r="E36">
        <v>146.23769999999999</v>
      </c>
      <c r="F36">
        <v>146.3681</v>
      </c>
      <c r="H36">
        <v>144.57810000000001</v>
      </c>
      <c r="J36">
        <v>143.29740000000001</v>
      </c>
      <c r="K36">
        <v>144.57810000000001</v>
      </c>
      <c r="L36">
        <v>147.84399999999999</v>
      </c>
      <c r="O36">
        <v>143.29740000000001</v>
      </c>
      <c r="P36">
        <v>143.0926</v>
      </c>
      <c r="R36">
        <v>143.29740000000001</v>
      </c>
      <c r="S36">
        <v>141.20419999999999</v>
      </c>
    </row>
    <row r="37" spans="1:19" x14ac:dyDescent="0.15">
      <c r="A37">
        <v>143.15989999999999</v>
      </c>
      <c r="C37">
        <v>140.279</v>
      </c>
      <c r="D37">
        <v>145.678</v>
      </c>
      <c r="E37">
        <v>146.23769999999999</v>
      </c>
      <c r="F37">
        <v>146.3681</v>
      </c>
      <c r="H37">
        <v>144.57810000000001</v>
      </c>
      <c r="J37">
        <v>143.29740000000001</v>
      </c>
      <c r="K37">
        <v>144.57810000000001</v>
      </c>
      <c r="L37">
        <v>147.84399999999999</v>
      </c>
      <c r="O37">
        <v>143.29740000000001</v>
      </c>
      <c r="P37">
        <v>143.0926</v>
      </c>
      <c r="R37">
        <v>143.29740000000001</v>
      </c>
      <c r="S37">
        <v>141.20419999999999</v>
      </c>
    </row>
    <row r="38" spans="1:19" x14ac:dyDescent="0.15">
      <c r="A38">
        <v>141.91640000000001</v>
      </c>
      <c r="C38">
        <v>140.279</v>
      </c>
      <c r="D38">
        <v>145.678</v>
      </c>
      <c r="E38">
        <v>139.97819999999999</v>
      </c>
      <c r="F38">
        <v>146.3681</v>
      </c>
      <c r="H38">
        <v>144.57810000000001</v>
      </c>
      <c r="J38">
        <v>143.29740000000001</v>
      </c>
      <c r="K38">
        <v>144.57810000000001</v>
      </c>
      <c r="L38">
        <v>147.84399999999999</v>
      </c>
      <c r="O38">
        <v>143.29740000000001</v>
      </c>
      <c r="P38">
        <v>143.0926</v>
      </c>
      <c r="R38">
        <v>143.29740000000001</v>
      </c>
      <c r="S38">
        <v>141.20419999999999</v>
      </c>
    </row>
    <row r="39" spans="1:19" x14ac:dyDescent="0.15">
      <c r="A39">
        <v>141.91640000000001</v>
      </c>
      <c r="C39">
        <v>140.279</v>
      </c>
      <c r="D39">
        <v>145.678</v>
      </c>
      <c r="F39">
        <v>146.3681</v>
      </c>
      <c r="H39">
        <v>144.57810000000001</v>
      </c>
      <c r="J39">
        <v>143.29740000000001</v>
      </c>
      <c r="K39">
        <v>144.57810000000001</v>
      </c>
      <c r="L39">
        <v>147.84399999999999</v>
      </c>
      <c r="O39">
        <v>143.29740000000001</v>
      </c>
      <c r="P39">
        <v>143.0926</v>
      </c>
      <c r="R39">
        <v>143.29740000000001</v>
      </c>
      <c r="S39">
        <v>141.20419999999999</v>
      </c>
    </row>
    <row r="40" spans="1:19" x14ac:dyDescent="0.15">
      <c r="A40">
        <v>141.91640000000001</v>
      </c>
      <c r="C40">
        <v>140.279</v>
      </c>
      <c r="D40">
        <v>145.678</v>
      </c>
      <c r="F40">
        <v>146.3681</v>
      </c>
      <c r="H40">
        <v>144.57810000000001</v>
      </c>
      <c r="J40">
        <v>143.29740000000001</v>
      </c>
      <c r="K40">
        <v>144.57810000000001</v>
      </c>
      <c r="L40">
        <v>147.84399999999999</v>
      </c>
      <c r="O40">
        <v>143.29740000000001</v>
      </c>
      <c r="P40">
        <v>143.0926</v>
      </c>
      <c r="R40">
        <v>143.29740000000001</v>
      </c>
      <c r="S40">
        <v>141.20419999999999</v>
      </c>
    </row>
    <row r="41" spans="1:19" x14ac:dyDescent="0.15">
      <c r="A41">
        <v>141.91640000000001</v>
      </c>
      <c r="C41">
        <v>140.279</v>
      </c>
      <c r="D41">
        <v>145.678</v>
      </c>
      <c r="F41">
        <v>146.3681</v>
      </c>
      <c r="H41">
        <v>144.57810000000001</v>
      </c>
      <c r="J41">
        <v>143.29740000000001</v>
      </c>
      <c r="K41">
        <v>144.57810000000001</v>
      </c>
      <c r="L41">
        <v>147.84399999999999</v>
      </c>
      <c r="O41">
        <v>143.29740000000001</v>
      </c>
      <c r="P41">
        <v>143.0926</v>
      </c>
      <c r="R41">
        <v>143.29740000000001</v>
      </c>
      <c r="S41">
        <v>141.20419999999999</v>
      </c>
    </row>
    <row r="42" spans="1:19" x14ac:dyDescent="0.15">
      <c r="A42">
        <v>141.91640000000001</v>
      </c>
      <c r="C42">
        <v>140.279</v>
      </c>
      <c r="D42">
        <v>145.678</v>
      </c>
      <c r="F42">
        <v>146.3681</v>
      </c>
      <c r="H42">
        <v>144.57810000000001</v>
      </c>
      <c r="J42">
        <v>143.29740000000001</v>
      </c>
      <c r="K42">
        <v>144.57810000000001</v>
      </c>
      <c r="L42">
        <v>147.84399999999999</v>
      </c>
      <c r="O42">
        <v>143.29740000000001</v>
      </c>
      <c r="P42">
        <v>143.0926</v>
      </c>
      <c r="R42">
        <v>143.29740000000001</v>
      </c>
      <c r="S42">
        <v>141.20419999999999</v>
      </c>
    </row>
    <row r="43" spans="1:19" x14ac:dyDescent="0.15">
      <c r="A43">
        <v>141.91640000000001</v>
      </c>
      <c r="C43">
        <v>140.279</v>
      </c>
      <c r="D43">
        <v>145.678</v>
      </c>
      <c r="F43">
        <v>142.42930000000001</v>
      </c>
      <c r="H43">
        <v>144.57810000000001</v>
      </c>
      <c r="J43">
        <v>143.29740000000001</v>
      </c>
      <c r="K43">
        <v>144.57810000000001</v>
      </c>
      <c r="L43">
        <v>147.84399999999999</v>
      </c>
      <c r="O43">
        <v>143.29740000000001</v>
      </c>
      <c r="P43">
        <v>143.0926</v>
      </c>
      <c r="R43">
        <v>143.29740000000001</v>
      </c>
      <c r="S43">
        <v>141.20419999999999</v>
      </c>
    </row>
    <row r="44" spans="1:19" x14ac:dyDescent="0.15">
      <c r="A44">
        <v>141.91640000000001</v>
      </c>
      <c r="C44">
        <v>140.279</v>
      </c>
      <c r="D44">
        <v>145.678</v>
      </c>
      <c r="F44">
        <v>142.42930000000001</v>
      </c>
      <c r="H44">
        <v>144.57810000000001</v>
      </c>
      <c r="J44">
        <v>143.29740000000001</v>
      </c>
      <c r="K44">
        <v>144.57810000000001</v>
      </c>
      <c r="L44">
        <v>147.84399999999999</v>
      </c>
      <c r="O44">
        <v>143.29740000000001</v>
      </c>
      <c r="P44">
        <v>143.0926</v>
      </c>
      <c r="R44">
        <v>143.29740000000001</v>
      </c>
      <c r="S44">
        <v>141.20419999999999</v>
      </c>
    </row>
    <row r="45" spans="1:19" x14ac:dyDescent="0.15">
      <c r="A45">
        <v>141.91640000000001</v>
      </c>
      <c r="C45">
        <v>140.279</v>
      </c>
      <c r="D45">
        <v>145.678</v>
      </c>
      <c r="F45">
        <v>142.42930000000001</v>
      </c>
      <c r="H45">
        <v>144.57810000000001</v>
      </c>
      <c r="J45">
        <v>143.29740000000001</v>
      </c>
      <c r="K45">
        <v>144.57810000000001</v>
      </c>
      <c r="L45">
        <v>147.84399999999999</v>
      </c>
      <c r="O45">
        <v>143.29740000000001</v>
      </c>
      <c r="P45">
        <v>143.0926</v>
      </c>
      <c r="R45">
        <v>143.29740000000001</v>
      </c>
      <c r="S45">
        <v>141.20419999999999</v>
      </c>
    </row>
    <row r="46" spans="1:19" x14ac:dyDescent="0.15">
      <c r="A46">
        <v>141.91640000000001</v>
      </c>
      <c r="C46">
        <v>140.279</v>
      </c>
      <c r="D46">
        <v>145.678</v>
      </c>
      <c r="F46">
        <v>142.42930000000001</v>
      </c>
      <c r="H46">
        <v>144.57810000000001</v>
      </c>
      <c r="J46">
        <v>143.29740000000001</v>
      </c>
      <c r="K46">
        <v>144.57810000000001</v>
      </c>
      <c r="L46">
        <v>147.84399999999999</v>
      </c>
      <c r="O46">
        <v>143.29740000000001</v>
      </c>
      <c r="P46">
        <v>143.0926</v>
      </c>
      <c r="R46">
        <v>143.29740000000001</v>
      </c>
      <c r="S46">
        <v>141.20419999999999</v>
      </c>
    </row>
    <row r="47" spans="1:19" x14ac:dyDescent="0.15">
      <c r="A47">
        <v>141.91640000000001</v>
      </c>
      <c r="C47">
        <v>140.279</v>
      </c>
      <c r="D47">
        <v>145.678</v>
      </c>
      <c r="F47">
        <v>142.42930000000001</v>
      </c>
      <c r="H47">
        <v>144.57810000000001</v>
      </c>
      <c r="J47">
        <v>142.60409999999999</v>
      </c>
      <c r="K47">
        <v>144.57810000000001</v>
      </c>
      <c r="L47">
        <v>147.84399999999999</v>
      </c>
      <c r="O47">
        <v>143.29740000000001</v>
      </c>
      <c r="P47">
        <v>143.0926</v>
      </c>
      <c r="R47">
        <v>143.29740000000001</v>
      </c>
      <c r="S47">
        <v>141.20419999999999</v>
      </c>
    </row>
    <row r="48" spans="1:19" x14ac:dyDescent="0.15">
      <c r="A48">
        <v>141.91640000000001</v>
      </c>
      <c r="C48">
        <v>140.279</v>
      </c>
      <c r="D48">
        <v>145.678</v>
      </c>
      <c r="F48">
        <v>142.42930000000001</v>
      </c>
      <c r="H48">
        <v>144.57810000000001</v>
      </c>
      <c r="J48">
        <v>142.60409999999999</v>
      </c>
      <c r="K48">
        <v>144.57810000000001</v>
      </c>
      <c r="L48">
        <v>147.84399999999999</v>
      </c>
      <c r="O48">
        <v>143.29740000000001</v>
      </c>
      <c r="P48">
        <v>143.0926</v>
      </c>
      <c r="R48">
        <v>143.29740000000001</v>
      </c>
      <c r="S48">
        <v>141.20419999999999</v>
      </c>
    </row>
    <row r="49" spans="1:19" x14ac:dyDescent="0.15">
      <c r="A49">
        <v>141.91640000000001</v>
      </c>
      <c r="C49">
        <v>140.279</v>
      </c>
      <c r="D49">
        <v>145.678</v>
      </c>
      <c r="F49">
        <v>142.42930000000001</v>
      </c>
      <c r="H49">
        <v>144.57810000000001</v>
      </c>
      <c r="J49">
        <v>142.60409999999999</v>
      </c>
      <c r="K49">
        <v>144.57810000000001</v>
      </c>
      <c r="L49">
        <v>147.84399999999999</v>
      </c>
      <c r="O49">
        <v>143.29740000000001</v>
      </c>
      <c r="P49">
        <v>143.0926</v>
      </c>
      <c r="R49">
        <v>143.29740000000001</v>
      </c>
      <c r="S49">
        <v>141.20419999999999</v>
      </c>
    </row>
    <row r="50" spans="1:19" x14ac:dyDescent="0.15">
      <c r="A50">
        <v>141.91640000000001</v>
      </c>
      <c r="C50">
        <v>140.279</v>
      </c>
      <c r="D50">
        <v>145.678</v>
      </c>
      <c r="F50">
        <v>142.42930000000001</v>
      </c>
      <c r="H50">
        <v>144.57810000000001</v>
      </c>
      <c r="J50">
        <v>142.60409999999999</v>
      </c>
      <c r="K50">
        <v>144.57810000000001</v>
      </c>
      <c r="L50">
        <v>147.84399999999999</v>
      </c>
      <c r="O50">
        <v>143.29740000000001</v>
      </c>
      <c r="P50">
        <v>143.0926</v>
      </c>
      <c r="R50">
        <v>143.29740000000001</v>
      </c>
      <c r="S50">
        <v>141.20419999999999</v>
      </c>
    </row>
    <row r="51" spans="1:19" x14ac:dyDescent="0.15">
      <c r="A51">
        <v>141.91640000000001</v>
      </c>
      <c r="C51">
        <v>140.279</v>
      </c>
      <c r="D51">
        <v>145.678</v>
      </c>
      <c r="F51">
        <v>142.42930000000001</v>
      </c>
      <c r="H51">
        <v>144.57810000000001</v>
      </c>
      <c r="J51">
        <v>142.60409999999999</v>
      </c>
      <c r="K51">
        <v>144.57810000000001</v>
      </c>
      <c r="L51">
        <v>147.84399999999999</v>
      </c>
      <c r="O51">
        <v>143.29740000000001</v>
      </c>
      <c r="P51">
        <v>143.0926</v>
      </c>
      <c r="R51">
        <v>143.29740000000001</v>
      </c>
      <c r="S51">
        <v>141.20419999999999</v>
      </c>
    </row>
    <row r="52" spans="1:19" x14ac:dyDescent="0.15">
      <c r="A52">
        <v>141.91640000000001</v>
      </c>
      <c r="C52">
        <v>140.279</v>
      </c>
      <c r="D52">
        <v>145.678</v>
      </c>
      <c r="F52">
        <v>142.42930000000001</v>
      </c>
      <c r="H52">
        <v>144.57810000000001</v>
      </c>
      <c r="J52">
        <v>142.60409999999999</v>
      </c>
      <c r="K52">
        <v>144.57810000000001</v>
      </c>
      <c r="L52">
        <v>147.84399999999999</v>
      </c>
      <c r="O52">
        <v>143.29740000000001</v>
      </c>
      <c r="P52">
        <v>143.0926</v>
      </c>
      <c r="R52">
        <v>143.29740000000001</v>
      </c>
      <c r="S52">
        <v>141.20419999999999</v>
      </c>
    </row>
    <row r="53" spans="1:19" x14ac:dyDescent="0.15">
      <c r="A53">
        <v>141.91640000000001</v>
      </c>
      <c r="C53">
        <v>140.279</v>
      </c>
      <c r="D53">
        <v>144.7687</v>
      </c>
      <c r="F53">
        <v>141.91640000000001</v>
      </c>
      <c r="H53">
        <v>144.57810000000001</v>
      </c>
      <c r="J53">
        <v>139.5513</v>
      </c>
      <c r="K53">
        <v>144.57810000000001</v>
      </c>
      <c r="L53">
        <v>146.28919999999999</v>
      </c>
      <c r="O53">
        <v>143.29740000000001</v>
      </c>
      <c r="P53">
        <v>143.0926</v>
      </c>
      <c r="R53">
        <v>143.29740000000001</v>
      </c>
      <c r="S53">
        <v>141.20419999999999</v>
      </c>
    </row>
    <row r="54" spans="1:19" x14ac:dyDescent="0.15">
      <c r="A54">
        <v>141.91640000000001</v>
      </c>
      <c r="C54">
        <v>140.279</v>
      </c>
      <c r="D54">
        <v>144.7687</v>
      </c>
      <c r="F54">
        <v>141.91640000000001</v>
      </c>
      <c r="H54">
        <v>144.57810000000001</v>
      </c>
      <c r="K54">
        <v>144.57810000000001</v>
      </c>
      <c r="L54">
        <v>146.28919999999999</v>
      </c>
      <c r="O54">
        <v>143.29740000000001</v>
      </c>
      <c r="P54">
        <v>143.0926</v>
      </c>
      <c r="R54">
        <v>143.29740000000001</v>
      </c>
      <c r="S54">
        <v>141.20419999999999</v>
      </c>
    </row>
    <row r="55" spans="1:19" x14ac:dyDescent="0.15">
      <c r="A55">
        <v>141.91640000000001</v>
      </c>
      <c r="C55">
        <v>140.279</v>
      </c>
      <c r="D55">
        <v>144.7687</v>
      </c>
      <c r="F55">
        <v>141.91640000000001</v>
      </c>
      <c r="H55">
        <v>144.57810000000001</v>
      </c>
      <c r="K55">
        <v>144.57810000000001</v>
      </c>
      <c r="L55">
        <v>146.28919999999999</v>
      </c>
      <c r="O55">
        <v>143.29740000000001</v>
      </c>
      <c r="P55">
        <v>143.0926</v>
      </c>
      <c r="R55">
        <v>143.29740000000001</v>
      </c>
      <c r="S55">
        <v>141.20419999999999</v>
      </c>
    </row>
    <row r="56" spans="1:19" x14ac:dyDescent="0.15">
      <c r="A56">
        <v>141.91640000000001</v>
      </c>
      <c r="C56">
        <v>140.279</v>
      </c>
      <c r="D56">
        <v>144.7687</v>
      </c>
      <c r="F56">
        <v>141.91640000000001</v>
      </c>
      <c r="H56">
        <v>144.57810000000001</v>
      </c>
      <c r="K56">
        <v>144.57810000000001</v>
      </c>
      <c r="L56">
        <v>146.28919999999999</v>
      </c>
      <c r="O56">
        <v>143.29740000000001</v>
      </c>
      <c r="P56">
        <v>143.0926</v>
      </c>
      <c r="R56">
        <v>143.29740000000001</v>
      </c>
      <c r="S56">
        <v>141.20419999999999</v>
      </c>
    </row>
    <row r="57" spans="1:19" x14ac:dyDescent="0.15">
      <c r="A57">
        <v>141.91640000000001</v>
      </c>
      <c r="C57">
        <v>140.279</v>
      </c>
      <c r="D57">
        <v>144.7687</v>
      </c>
      <c r="F57">
        <v>141.91640000000001</v>
      </c>
      <c r="H57">
        <v>144.57810000000001</v>
      </c>
      <c r="K57">
        <v>144.57810000000001</v>
      </c>
      <c r="L57">
        <v>146.28919999999999</v>
      </c>
      <c r="O57">
        <v>143.29740000000001</v>
      </c>
      <c r="P57">
        <v>143.0926</v>
      </c>
      <c r="R57">
        <v>143.29740000000001</v>
      </c>
      <c r="S57">
        <v>141.20419999999999</v>
      </c>
    </row>
    <row r="58" spans="1:19" x14ac:dyDescent="0.15">
      <c r="A58">
        <v>141.91640000000001</v>
      </c>
      <c r="C58">
        <v>140.279</v>
      </c>
      <c r="D58">
        <v>144.7687</v>
      </c>
      <c r="F58">
        <v>141.91640000000001</v>
      </c>
      <c r="H58">
        <v>144.57810000000001</v>
      </c>
      <c r="K58">
        <v>144.57810000000001</v>
      </c>
      <c r="L58">
        <v>146.28919999999999</v>
      </c>
      <c r="O58">
        <v>143.29740000000001</v>
      </c>
      <c r="P58">
        <v>143.0926</v>
      </c>
      <c r="R58">
        <v>143.29740000000001</v>
      </c>
      <c r="S58">
        <v>141.20419999999999</v>
      </c>
    </row>
    <row r="59" spans="1:19" x14ac:dyDescent="0.15">
      <c r="A59">
        <v>141.91640000000001</v>
      </c>
      <c r="C59">
        <v>139.5513</v>
      </c>
      <c r="D59">
        <v>144.7687</v>
      </c>
      <c r="F59">
        <v>141.91640000000001</v>
      </c>
      <c r="H59">
        <v>144.57810000000001</v>
      </c>
      <c r="K59">
        <v>144.57810000000001</v>
      </c>
      <c r="L59">
        <v>146.28919999999999</v>
      </c>
      <c r="O59">
        <v>143.29740000000001</v>
      </c>
      <c r="P59">
        <v>143.0926</v>
      </c>
      <c r="R59">
        <v>142.60409999999999</v>
      </c>
      <c r="S59">
        <v>141.20419999999999</v>
      </c>
    </row>
    <row r="60" spans="1:19" x14ac:dyDescent="0.15">
      <c r="A60">
        <v>141.91640000000001</v>
      </c>
      <c r="D60">
        <v>144.7687</v>
      </c>
      <c r="F60">
        <v>141.91640000000001</v>
      </c>
      <c r="H60">
        <v>144.57810000000001</v>
      </c>
      <c r="K60">
        <v>144.57810000000001</v>
      </c>
      <c r="L60">
        <v>146.28919999999999</v>
      </c>
      <c r="O60">
        <v>143.29740000000001</v>
      </c>
      <c r="P60">
        <v>143.0926</v>
      </c>
      <c r="R60">
        <v>142.60409999999999</v>
      </c>
      <c r="S60">
        <v>141.20419999999999</v>
      </c>
    </row>
    <row r="61" spans="1:19" x14ac:dyDescent="0.15">
      <c r="A61">
        <v>141.91640000000001</v>
      </c>
      <c r="D61">
        <v>144.7687</v>
      </c>
      <c r="F61">
        <v>141.91640000000001</v>
      </c>
      <c r="H61">
        <v>144.57810000000001</v>
      </c>
      <c r="K61">
        <v>144.57810000000001</v>
      </c>
      <c r="L61">
        <v>146.28919999999999</v>
      </c>
      <c r="O61">
        <v>143.29740000000001</v>
      </c>
      <c r="P61">
        <v>143.0926</v>
      </c>
      <c r="R61">
        <v>142.60409999999999</v>
      </c>
      <c r="S61">
        <v>141.20419999999999</v>
      </c>
    </row>
    <row r="62" spans="1:19" x14ac:dyDescent="0.15">
      <c r="A62">
        <v>141.91640000000001</v>
      </c>
      <c r="D62">
        <v>144.7687</v>
      </c>
      <c r="F62">
        <v>141.91640000000001</v>
      </c>
      <c r="H62">
        <v>144.57810000000001</v>
      </c>
      <c r="K62">
        <v>144.57810000000001</v>
      </c>
      <c r="L62">
        <v>146.28919999999999</v>
      </c>
      <c r="O62">
        <v>143.29740000000001</v>
      </c>
      <c r="P62">
        <v>143.0926</v>
      </c>
      <c r="R62">
        <v>142.60409999999999</v>
      </c>
      <c r="S62">
        <v>141.20419999999999</v>
      </c>
    </row>
    <row r="63" spans="1:19" x14ac:dyDescent="0.15">
      <c r="A63">
        <v>141.91640000000001</v>
      </c>
      <c r="D63">
        <v>144.7687</v>
      </c>
      <c r="F63">
        <v>141.91640000000001</v>
      </c>
      <c r="H63">
        <v>144.57810000000001</v>
      </c>
      <c r="K63">
        <v>144.57810000000001</v>
      </c>
      <c r="L63">
        <v>146.28919999999999</v>
      </c>
      <c r="O63">
        <v>143.29740000000001</v>
      </c>
      <c r="P63">
        <v>143.0926</v>
      </c>
      <c r="R63">
        <v>142.60409999999999</v>
      </c>
      <c r="S63">
        <v>141.20419999999999</v>
      </c>
    </row>
    <row r="64" spans="1:19" x14ac:dyDescent="0.15">
      <c r="A64">
        <v>141.91640000000001</v>
      </c>
      <c r="D64">
        <v>144.7687</v>
      </c>
      <c r="F64">
        <v>141.91640000000001</v>
      </c>
      <c r="H64">
        <v>144.57810000000001</v>
      </c>
      <c r="K64">
        <v>144.57810000000001</v>
      </c>
      <c r="L64">
        <v>146.28919999999999</v>
      </c>
      <c r="O64">
        <v>143.29740000000001</v>
      </c>
      <c r="P64">
        <v>143.0926</v>
      </c>
      <c r="R64">
        <v>142.60409999999999</v>
      </c>
      <c r="S64">
        <v>141.20419999999999</v>
      </c>
    </row>
    <row r="65" spans="1:19" x14ac:dyDescent="0.15">
      <c r="A65">
        <v>141.91640000000001</v>
      </c>
      <c r="D65">
        <v>144.7687</v>
      </c>
      <c r="F65">
        <v>141.91640000000001</v>
      </c>
      <c r="H65">
        <v>144.57810000000001</v>
      </c>
      <c r="K65">
        <v>144.57810000000001</v>
      </c>
      <c r="L65">
        <v>146.28919999999999</v>
      </c>
      <c r="O65">
        <v>143.29740000000001</v>
      </c>
      <c r="P65">
        <v>143.0926</v>
      </c>
      <c r="R65">
        <v>139.5513</v>
      </c>
      <c r="S65">
        <v>141.20419999999999</v>
      </c>
    </row>
    <row r="66" spans="1:19" x14ac:dyDescent="0.15">
      <c r="A66">
        <v>141.91640000000001</v>
      </c>
      <c r="D66">
        <v>144.7687</v>
      </c>
      <c r="F66">
        <v>141.91640000000001</v>
      </c>
      <c r="H66">
        <v>144.57810000000001</v>
      </c>
      <c r="K66">
        <v>144.57810000000001</v>
      </c>
      <c r="L66">
        <v>146.28919999999999</v>
      </c>
      <c r="O66">
        <v>143.29740000000001</v>
      </c>
      <c r="P66">
        <v>143.0926</v>
      </c>
      <c r="S66">
        <v>141.20419999999999</v>
      </c>
    </row>
    <row r="67" spans="1:19" x14ac:dyDescent="0.15">
      <c r="A67">
        <v>141.91640000000001</v>
      </c>
      <c r="D67">
        <v>144.7687</v>
      </c>
      <c r="F67">
        <v>141.91640000000001</v>
      </c>
      <c r="H67">
        <v>144.57810000000001</v>
      </c>
      <c r="K67">
        <v>144.57810000000001</v>
      </c>
      <c r="L67">
        <v>146.28919999999999</v>
      </c>
      <c r="O67">
        <v>143.29740000000001</v>
      </c>
      <c r="P67">
        <v>143.0926</v>
      </c>
      <c r="S67">
        <v>141.20419999999999</v>
      </c>
    </row>
    <row r="68" spans="1:19" x14ac:dyDescent="0.15">
      <c r="A68">
        <v>141.91640000000001</v>
      </c>
      <c r="D68">
        <v>144.7687</v>
      </c>
      <c r="F68">
        <v>141.91640000000001</v>
      </c>
      <c r="H68">
        <v>144.57810000000001</v>
      </c>
      <c r="K68">
        <v>144.57810000000001</v>
      </c>
      <c r="L68">
        <v>146.28919999999999</v>
      </c>
      <c r="O68">
        <v>143.29740000000001</v>
      </c>
      <c r="P68">
        <v>143.0926</v>
      </c>
      <c r="S68">
        <v>141.20419999999999</v>
      </c>
    </row>
    <row r="69" spans="1:19" x14ac:dyDescent="0.15">
      <c r="A69">
        <v>141.91640000000001</v>
      </c>
      <c r="D69">
        <v>143.0926</v>
      </c>
      <c r="F69">
        <v>141.91640000000001</v>
      </c>
      <c r="H69">
        <v>144.57810000000001</v>
      </c>
      <c r="K69">
        <v>144.57810000000001</v>
      </c>
      <c r="L69">
        <v>146.28919999999999</v>
      </c>
      <c r="O69">
        <v>143.29740000000001</v>
      </c>
      <c r="P69">
        <v>143.0926</v>
      </c>
      <c r="S69">
        <v>141.20419999999999</v>
      </c>
    </row>
    <row r="70" spans="1:19" x14ac:dyDescent="0.15">
      <c r="A70">
        <v>141.91640000000001</v>
      </c>
      <c r="D70">
        <v>143.0926</v>
      </c>
      <c r="F70">
        <v>141.91640000000001</v>
      </c>
      <c r="H70">
        <v>144.57810000000001</v>
      </c>
      <c r="K70">
        <v>144.57810000000001</v>
      </c>
      <c r="L70">
        <v>146.28919999999999</v>
      </c>
      <c r="O70">
        <v>143.29740000000001</v>
      </c>
      <c r="P70">
        <v>143.0926</v>
      </c>
      <c r="S70">
        <v>141.20419999999999</v>
      </c>
    </row>
    <row r="71" spans="1:19" x14ac:dyDescent="0.15">
      <c r="A71">
        <v>141.91640000000001</v>
      </c>
      <c r="D71">
        <v>143.0926</v>
      </c>
      <c r="F71">
        <v>141.91640000000001</v>
      </c>
      <c r="H71">
        <v>144.57810000000001</v>
      </c>
      <c r="K71">
        <v>144.57810000000001</v>
      </c>
      <c r="L71">
        <v>146.28919999999999</v>
      </c>
      <c r="O71">
        <v>143.29740000000001</v>
      </c>
      <c r="P71">
        <v>143.0926</v>
      </c>
      <c r="S71">
        <v>141.20419999999999</v>
      </c>
    </row>
    <row r="72" spans="1:19" x14ac:dyDescent="0.15">
      <c r="A72">
        <v>141.91640000000001</v>
      </c>
      <c r="D72">
        <v>143.0926</v>
      </c>
      <c r="F72">
        <v>141.91640000000001</v>
      </c>
      <c r="H72">
        <v>144.57810000000001</v>
      </c>
      <c r="K72">
        <v>144.57810000000001</v>
      </c>
      <c r="L72">
        <v>146.28919999999999</v>
      </c>
      <c r="O72">
        <v>143.29740000000001</v>
      </c>
      <c r="P72">
        <v>143.0926</v>
      </c>
      <c r="S72">
        <v>141.20419999999999</v>
      </c>
    </row>
    <row r="73" spans="1:19" x14ac:dyDescent="0.15">
      <c r="A73">
        <v>141.91640000000001</v>
      </c>
      <c r="D73">
        <v>139.5513</v>
      </c>
      <c r="F73">
        <v>141.91640000000001</v>
      </c>
      <c r="H73">
        <v>144.57810000000001</v>
      </c>
      <c r="K73">
        <v>144.57810000000001</v>
      </c>
      <c r="L73">
        <v>146.28919999999999</v>
      </c>
      <c r="O73">
        <v>143.29740000000001</v>
      </c>
      <c r="P73">
        <v>143.0926</v>
      </c>
      <c r="S73">
        <v>141.20419999999999</v>
      </c>
    </row>
    <row r="74" spans="1:19" x14ac:dyDescent="0.15">
      <c r="A74">
        <v>141.91640000000001</v>
      </c>
      <c r="F74">
        <v>141.91640000000001</v>
      </c>
      <c r="H74">
        <v>144.57810000000001</v>
      </c>
      <c r="K74">
        <v>144.57810000000001</v>
      </c>
      <c r="L74">
        <v>146.28919999999999</v>
      </c>
      <c r="O74">
        <v>143.29740000000001</v>
      </c>
      <c r="P74">
        <v>143.0926</v>
      </c>
      <c r="S74">
        <v>141.20419999999999</v>
      </c>
    </row>
    <row r="75" spans="1:19" x14ac:dyDescent="0.15">
      <c r="A75">
        <v>141.91640000000001</v>
      </c>
      <c r="F75">
        <v>141.91640000000001</v>
      </c>
      <c r="H75">
        <v>144.57810000000001</v>
      </c>
      <c r="K75">
        <v>144.57810000000001</v>
      </c>
      <c r="L75">
        <v>146.28919999999999</v>
      </c>
      <c r="O75">
        <v>143.29740000000001</v>
      </c>
      <c r="P75">
        <v>143.0926</v>
      </c>
      <c r="S75">
        <v>141.20419999999999</v>
      </c>
    </row>
    <row r="76" spans="1:19" x14ac:dyDescent="0.15">
      <c r="A76">
        <v>141.91640000000001</v>
      </c>
      <c r="F76">
        <v>141.91640000000001</v>
      </c>
      <c r="H76">
        <v>144.57810000000001</v>
      </c>
      <c r="K76">
        <v>144.57810000000001</v>
      </c>
      <c r="L76">
        <v>146.28919999999999</v>
      </c>
      <c r="O76">
        <v>143.29740000000001</v>
      </c>
      <c r="P76">
        <v>143.0926</v>
      </c>
      <c r="S76">
        <v>141.20419999999999</v>
      </c>
    </row>
    <row r="77" spans="1:19" x14ac:dyDescent="0.15">
      <c r="A77">
        <v>141.91640000000001</v>
      </c>
      <c r="F77">
        <v>141.91640000000001</v>
      </c>
      <c r="H77">
        <v>144.57810000000001</v>
      </c>
      <c r="K77">
        <v>144.57810000000001</v>
      </c>
      <c r="L77">
        <v>143.51939999999999</v>
      </c>
      <c r="O77">
        <v>143.29740000000001</v>
      </c>
      <c r="P77">
        <v>143.0926</v>
      </c>
      <c r="S77">
        <v>141.20419999999999</v>
      </c>
    </row>
    <row r="78" spans="1:19" x14ac:dyDescent="0.15">
      <c r="A78">
        <v>141.91640000000001</v>
      </c>
      <c r="F78">
        <v>141.91640000000001</v>
      </c>
      <c r="H78">
        <v>144.57810000000001</v>
      </c>
      <c r="K78">
        <v>144.57810000000001</v>
      </c>
      <c r="L78">
        <v>143.51939999999999</v>
      </c>
      <c r="O78">
        <v>143.29740000000001</v>
      </c>
      <c r="P78">
        <v>143.0926</v>
      </c>
      <c r="S78">
        <v>139.5513</v>
      </c>
    </row>
    <row r="79" spans="1:19" x14ac:dyDescent="0.15">
      <c r="A79">
        <v>141.91640000000001</v>
      </c>
      <c r="F79">
        <v>141.91640000000001</v>
      </c>
      <c r="H79">
        <v>144.57810000000001</v>
      </c>
      <c r="K79">
        <v>144.57810000000001</v>
      </c>
      <c r="L79">
        <v>143.51939999999999</v>
      </c>
      <c r="O79">
        <v>143.29740000000001</v>
      </c>
      <c r="P79">
        <v>143.0926</v>
      </c>
    </row>
    <row r="80" spans="1:19" x14ac:dyDescent="0.15">
      <c r="A80">
        <v>141.91640000000001</v>
      </c>
      <c r="F80">
        <v>141.91640000000001</v>
      </c>
      <c r="H80">
        <v>144.57810000000001</v>
      </c>
      <c r="K80">
        <v>144.57810000000001</v>
      </c>
      <c r="L80">
        <v>139.97819999999999</v>
      </c>
      <c r="O80">
        <v>143.29740000000001</v>
      </c>
      <c r="P80">
        <v>143.0926</v>
      </c>
    </row>
    <row r="81" spans="1:16" x14ac:dyDescent="0.15">
      <c r="A81">
        <v>141.91640000000001</v>
      </c>
      <c r="F81">
        <v>141.91640000000001</v>
      </c>
      <c r="H81">
        <v>144.57810000000001</v>
      </c>
      <c r="K81">
        <v>144.57810000000001</v>
      </c>
      <c r="O81">
        <v>143.29740000000001</v>
      </c>
      <c r="P81">
        <v>143.0926</v>
      </c>
    </row>
    <row r="82" spans="1:16" x14ac:dyDescent="0.15">
      <c r="A82">
        <v>141.91640000000001</v>
      </c>
      <c r="F82">
        <v>141.91640000000001</v>
      </c>
      <c r="H82">
        <v>144.57810000000001</v>
      </c>
      <c r="K82">
        <v>144.57810000000001</v>
      </c>
      <c r="O82">
        <v>143.29740000000001</v>
      </c>
      <c r="P82">
        <v>143.0926</v>
      </c>
    </row>
    <row r="83" spans="1:16" x14ac:dyDescent="0.15">
      <c r="A83">
        <v>141.91640000000001</v>
      </c>
      <c r="F83">
        <v>141.91640000000001</v>
      </c>
      <c r="H83">
        <v>144.57810000000001</v>
      </c>
      <c r="K83">
        <v>144.57810000000001</v>
      </c>
      <c r="O83">
        <v>143.29740000000001</v>
      </c>
      <c r="P83">
        <v>143.0926</v>
      </c>
    </row>
    <row r="84" spans="1:16" x14ac:dyDescent="0.15">
      <c r="A84">
        <v>141.91640000000001</v>
      </c>
      <c r="F84">
        <v>141.91640000000001</v>
      </c>
      <c r="H84">
        <v>144.57810000000001</v>
      </c>
      <c r="K84">
        <v>144.57810000000001</v>
      </c>
      <c r="O84">
        <v>143.29740000000001</v>
      </c>
      <c r="P84">
        <v>143.0926</v>
      </c>
    </row>
    <row r="85" spans="1:16" x14ac:dyDescent="0.15">
      <c r="A85">
        <v>141.91640000000001</v>
      </c>
      <c r="F85">
        <v>141.91640000000001</v>
      </c>
      <c r="H85">
        <v>144.57810000000001</v>
      </c>
      <c r="K85">
        <v>144.57810000000001</v>
      </c>
      <c r="O85">
        <v>143.29740000000001</v>
      </c>
      <c r="P85">
        <v>143.0926</v>
      </c>
    </row>
    <row r="86" spans="1:16" x14ac:dyDescent="0.15">
      <c r="A86">
        <v>141.91640000000001</v>
      </c>
      <c r="F86">
        <v>141.91640000000001</v>
      </c>
      <c r="H86">
        <v>144.57810000000001</v>
      </c>
      <c r="K86">
        <v>144.57810000000001</v>
      </c>
      <c r="O86">
        <v>143.29740000000001</v>
      </c>
      <c r="P86">
        <v>143.0926</v>
      </c>
    </row>
    <row r="87" spans="1:16" x14ac:dyDescent="0.15">
      <c r="A87">
        <v>141.91640000000001</v>
      </c>
      <c r="F87">
        <v>141.91640000000001</v>
      </c>
      <c r="H87">
        <v>144.57810000000001</v>
      </c>
      <c r="K87">
        <v>144.57810000000001</v>
      </c>
      <c r="O87">
        <v>143.29740000000001</v>
      </c>
      <c r="P87">
        <v>143.0926</v>
      </c>
    </row>
    <row r="88" spans="1:16" x14ac:dyDescent="0.15">
      <c r="A88">
        <v>141.91640000000001</v>
      </c>
      <c r="F88">
        <v>141.91640000000001</v>
      </c>
      <c r="H88">
        <v>144.57810000000001</v>
      </c>
      <c r="K88">
        <v>144.57810000000001</v>
      </c>
      <c r="O88">
        <v>143.29740000000001</v>
      </c>
      <c r="P88">
        <v>143.0926</v>
      </c>
    </row>
    <row r="89" spans="1:16" x14ac:dyDescent="0.15">
      <c r="A89">
        <v>141.91640000000001</v>
      </c>
      <c r="F89">
        <v>141.91640000000001</v>
      </c>
      <c r="H89">
        <v>144.57810000000001</v>
      </c>
      <c r="K89">
        <v>144.57810000000001</v>
      </c>
      <c r="O89">
        <v>143.29740000000001</v>
      </c>
      <c r="P89">
        <v>143.0926</v>
      </c>
    </row>
    <row r="90" spans="1:16" x14ac:dyDescent="0.15">
      <c r="A90">
        <v>141.91640000000001</v>
      </c>
      <c r="F90">
        <v>141.91640000000001</v>
      </c>
      <c r="H90">
        <v>144.57810000000001</v>
      </c>
      <c r="K90">
        <v>144.57810000000001</v>
      </c>
      <c r="O90">
        <v>143.29740000000001</v>
      </c>
      <c r="P90">
        <v>143.0926</v>
      </c>
    </row>
    <row r="91" spans="1:16" x14ac:dyDescent="0.15">
      <c r="A91">
        <v>141.91640000000001</v>
      </c>
      <c r="F91">
        <v>141.91640000000001</v>
      </c>
      <c r="H91">
        <v>144.57810000000001</v>
      </c>
      <c r="K91">
        <v>144.57810000000001</v>
      </c>
      <c r="O91">
        <v>143.29740000000001</v>
      </c>
      <c r="P91">
        <v>143.0926</v>
      </c>
    </row>
    <row r="92" spans="1:16" x14ac:dyDescent="0.15">
      <c r="A92">
        <v>141.91640000000001</v>
      </c>
      <c r="F92">
        <v>141.91640000000001</v>
      </c>
      <c r="H92">
        <v>144.57810000000001</v>
      </c>
      <c r="K92">
        <v>144.57810000000001</v>
      </c>
      <c r="O92">
        <v>143.29740000000001</v>
      </c>
      <c r="P92">
        <v>143.0926</v>
      </c>
    </row>
    <row r="93" spans="1:16" x14ac:dyDescent="0.15">
      <c r="A93">
        <v>141.91640000000001</v>
      </c>
      <c r="F93">
        <v>141.91640000000001</v>
      </c>
      <c r="H93">
        <v>144.57810000000001</v>
      </c>
      <c r="K93">
        <v>144.57810000000001</v>
      </c>
      <c r="O93">
        <v>143.29740000000001</v>
      </c>
      <c r="P93">
        <v>143.0926</v>
      </c>
    </row>
    <row r="94" spans="1:16" x14ac:dyDescent="0.15">
      <c r="A94">
        <v>141.91640000000001</v>
      </c>
      <c r="F94">
        <v>141.91640000000001</v>
      </c>
      <c r="H94">
        <v>139.97819999999999</v>
      </c>
      <c r="K94">
        <v>144.57810000000001</v>
      </c>
      <c r="O94">
        <v>143.29740000000001</v>
      </c>
      <c r="P94">
        <v>143.0926</v>
      </c>
    </row>
    <row r="95" spans="1:16" x14ac:dyDescent="0.15">
      <c r="A95">
        <v>141.91640000000001</v>
      </c>
      <c r="F95">
        <v>141.91640000000001</v>
      </c>
      <c r="K95">
        <v>144.57810000000001</v>
      </c>
      <c r="O95">
        <v>143.29740000000001</v>
      </c>
      <c r="P95">
        <v>143.0926</v>
      </c>
    </row>
    <row r="96" spans="1:16" x14ac:dyDescent="0.15">
      <c r="A96">
        <v>141.91640000000001</v>
      </c>
      <c r="F96">
        <v>141.91640000000001</v>
      </c>
      <c r="K96">
        <v>144.57810000000001</v>
      </c>
      <c r="O96">
        <v>143.29740000000001</v>
      </c>
      <c r="P96">
        <v>143.0926</v>
      </c>
    </row>
    <row r="97" spans="1:16" x14ac:dyDescent="0.15">
      <c r="A97">
        <v>141.91640000000001</v>
      </c>
      <c r="F97">
        <v>141.91640000000001</v>
      </c>
      <c r="K97">
        <v>144.57810000000001</v>
      </c>
      <c r="O97">
        <v>143.29740000000001</v>
      </c>
      <c r="P97">
        <v>143.0926</v>
      </c>
    </row>
    <row r="98" spans="1:16" x14ac:dyDescent="0.15">
      <c r="A98">
        <v>141.91640000000001</v>
      </c>
      <c r="F98">
        <v>141.91640000000001</v>
      </c>
      <c r="K98">
        <v>144.57810000000001</v>
      </c>
      <c r="O98">
        <v>143.29740000000001</v>
      </c>
      <c r="P98">
        <v>143.0926</v>
      </c>
    </row>
    <row r="99" spans="1:16" x14ac:dyDescent="0.15">
      <c r="A99">
        <v>141.91640000000001</v>
      </c>
      <c r="F99">
        <v>141.91640000000001</v>
      </c>
      <c r="K99">
        <v>144.57810000000001</v>
      </c>
      <c r="O99">
        <v>143.29740000000001</v>
      </c>
      <c r="P99">
        <v>143.0926</v>
      </c>
    </row>
    <row r="100" spans="1:16" x14ac:dyDescent="0.15">
      <c r="A100">
        <v>141.91640000000001</v>
      </c>
      <c r="F100">
        <v>141.91640000000001</v>
      </c>
      <c r="K100">
        <v>144.57810000000001</v>
      </c>
      <c r="O100">
        <v>143.29740000000001</v>
      </c>
      <c r="P100">
        <v>143.0926</v>
      </c>
    </row>
    <row r="101" spans="1:16" x14ac:dyDescent="0.15">
      <c r="A101">
        <v>141.91640000000001</v>
      </c>
      <c r="F101">
        <v>141.91640000000001</v>
      </c>
      <c r="K101">
        <v>144.57810000000001</v>
      </c>
      <c r="O101">
        <v>143.29740000000001</v>
      </c>
      <c r="P101">
        <v>143.0926</v>
      </c>
    </row>
    <row r="102" spans="1:16" x14ac:dyDescent="0.15">
      <c r="A102">
        <v>141.91640000000001</v>
      </c>
      <c r="F102">
        <v>141.91640000000001</v>
      </c>
      <c r="K102">
        <v>144.57810000000001</v>
      </c>
      <c r="O102">
        <v>143.29740000000001</v>
      </c>
      <c r="P102">
        <v>143.0926</v>
      </c>
    </row>
    <row r="103" spans="1:16" x14ac:dyDescent="0.15">
      <c r="A103">
        <v>141.91640000000001</v>
      </c>
      <c r="F103">
        <v>141.91640000000001</v>
      </c>
      <c r="K103">
        <v>144.57810000000001</v>
      </c>
      <c r="O103">
        <v>143.29740000000001</v>
      </c>
      <c r="P103">
        <v>143.0926</v>
      </c>
    </row>
    <row r="104" spans="1:16" x14ac:dyDescent="0.15">
      <c r="A104">
        <v>141.91640000000001</v>
      </c>
      <c r="F104">
        <v>141.91640000000001</v>
      </c>
      <c r="K104">
        <v>144.57810000000001</v>
      </c>
      <c r="O104">
        <v>143.29740000000001</v>
      </c>
      <c r="P104">
        <v>143.0926</v>
      </c>
    </row>
    <row r="105" spans="1:16" x14ac:dyDescent="0.15">
      <c r="A105">
        <v>141.91640000000001</v>
      </c>
      <c r="F105">
        <v>141.91640000000001</v>
      </c>
      <c r="K105">
        <v>144.57810000000001</v>
      </c>
      <c r="O105">
        <v>143.29740000000001</v>
      </c>
      <c r="P105">
        <v>143.0926</v>
      </c>
    </row>
    <row r="106" spans="1:16" x14ac:dyDescent="0.15">
      <c r="A106">
        <v>141.91640000000001</v>
      </c>
      <c r="F106">
        <v>141.91640000000001</v>
      </c>
      <c r="K106">
        <v>144.57810000000001</v>
      </c>
      <c r="O106">
        <v>143.29740000000001</v>
      </c>
      <c r="P106">
        <v>143.0926</v>
      </c>
    </row>
    <row r="107" spans="1:16" x14ac:dyDescent="0.15">
      <c r="A107">
        <v>141.91640000000001</v>
      </c>
      <c r="F107">
        <v>141.91640000000001</v>
      </c>
      <c r="K107">
        <v>144.57810000000001</v>
      </c>
      <c r="O107">
        <v>143.29740000000001</v>
      </c>
      <c r="P107">
        <v>143.0926</v>
      </c>
    </row>
    <row r="108" spans="1:16" x14ac:dyDescent="0.15">
      <c r="A108">
        <v>141.91640000000001</v>
      </c>
      <c r="F108">
        <v>141.91640000000001</v>
      </c>
      <c r="K108">
        <v>144.57810000000001</v>
      </c>
      <c r="O108">
        <v>143.29740000000001</v>
      </c>
      <c r="P108">
        <v>143.0926</v>
      </c>
    </row>
    <row r="109" spans="1:16" x14ac:dyDescent="0.15">
      <c r="A109">
        <v>141.91640000000001</v>
      </c>
      <c r="F109">
        <v>141.91640000000001</v>
      </c>
      <c r="K109">
        <v>144.57810000000001</v>
      </c>
      <c r="O109">
        <v>143.29740000000001</v>
      </c>
      <c r="P109">
        <v>143.0926</v>
      </c>
    </row>
    <row r="110" spans="1:16" x14ac:dyDescent="0.15">
      <c r="A110">
        <v>141.91640000000001</v>
      </c>
      <c r="F110">
        <v>140.70580000000001</v>
      </c>
      <c r="K110">
        <v>144.57810000000001</v>
      </c>
      <c r="O110">
        <v>143.29740000000001</v>
      </c>
      <c r="P110">
        <v>143.0926</v>
      </c>
    </row>
    <row r="111" spans="1:16" x14ac:dyDescent="0.15">
      <c r="A111">
        <v>141.91640000000001</v>
      </c>
      <c r="F111">
        <v>140.70580000000001</v>
      </c>
      <c r="K111">
        <v>144.57810000000001</v>
      </c>
      <c r="O111">
        <v>143.29740000000001</v>
      </c>
      <c r="P111">
        <v>143.0926</v>
      </c>
    </row>
    <row r="112" spans="1:16" x14ac:dyDescent="0.15">
      <c r="A112">
        <v>141.91640000000001</v>
      </c>
      <c r="F112">
        <v>140.70580000000001</v>
      </c>
      <c r="K112">
        <v>144.57810000000001</v>
      </c>
      <c r="O112">
        <v>143.29740000000001</v>
      </c>
      <c r="P112">
        <v>143.0926</v>
      </c>
    </row>
    <row r="113" spans="1:16" x14ac:dyDescent="0.15">
      <c r="A113">
        <v>141.91640000000001</v>
      </c>
      <c r="F113">
        <v>139.97819999999999</v>
      </c>
      <c r="K113">
        <v>144.57810000000001</v>
      </c>
      <c r="O113">
        <v>143.29740000000001</v>
      </c>
      <c r="P113">
        <v>143.0926</v>
      </c>
    </row>
    <row r="114" spans="1:16" x14ac:dyDescent="0.15">
      <c r="A114">
        <v>141.91640000000001</v>
      </c>
      <c r="K114">
        <v>144.57810000000001</v>
      </c>
      <c r="O114">
        <v>143.29740000000001</v>
      </c>
      <c r="P114">
        <v>143.0926</v>
      </c>
    </row>
    <row r="115" spans="1:16" x14ac:dyDescent="0.15">
      <c r="A115">
        <v>141.91640000000001</v>
      </c>
      <c r="K115">
        <v>144.57810000000001</v>
      </c>
      <c r="O115">
        <v>139.97819999999999</v>
      </c>
      <c r="P115">
        <v>143.0926</v>
      </c>
    </row>
    <row r="116" spans="1:16" x14ac:dyDescent="0.15">
      <c r="A116">
        <v>141.91640000000001</v>
      </c>
      <c r="K116">
        <v>144.57810000000001</v>
      </c>
      <c r="P116">
        <v>143.0926</v>
      </c>
    </row>
    <row r="117" spans="1:16" x14ac:dyDescent="0.15">
      <c r="A117">
        <v>141.91640000000001</v>
      </c>
      <c r="K117">
        <v>144.57810000000001</v>
      </c>
      <c r="P117">
        <v>143.0926</v>
      </c>
    </row>
    <row r="118" spans="1:16" x14ac:dyDescent="0.15">
      <c r="A118">
        <v>141.91640000000001</v>
      </c>
      <c r="K118">
        <v>144.57810000000001</v>
      </c>
      <c r="P118">
        <v>143.0926</v>
      </c>
    </row>
    <row r="119" spans="1:16" x14ac:dyDescent="0.15">
      <c r="A119">
        <v>141.91640000000001</v>
      </c>
      <c r="K119">
        <v>144.57810000000001</v>
      </c>
      <c r="P119">
        <v>143.0926</v>
      </c>
    </row>
    <row r="120" spans="1:16" x14ac:dyDescent="0.15">
      <c r="A120">
        <v>141.91640000000001</v>
      </c>
      <c r="K120">
        <v>144.57810000000001</v>
      </c>
      <c r="P120">
        <v>143.0926</v>
      </c>
    </row>
    <row r="121" spans="1:16" x14ac:dyDescent="0.15">
      <c r="A121">
        <v>141.91640000000001</v>
      </c>
      <c r="K121">
        <v>144.57810000000001</v>
      </c>
      <c r="P121">
        <v>143.0926</v>
      </c>
    </row>
    <row r="122" spans="1:16" x14ac:dyDescent="0.15">
      <c r="A122">
        <v>141.91640000000001</v>
      </c>
      <c r="K122">
        <v>144.57810000000001</v>
      </c>
      <c r="P122">
        <v>143.0926</v>
      </c>
    </row>
    <row r="123" spans="1:16" x14ac:dyDescent="0.15">
      <c r="A123">
        <v>141.91640000000001</v>
      </c>
      <c r="K123">
        <v>144.57810000000001</v>
      </c>
      <c r="P123">
        <v>143.0926</v>
      </c>
    </row>
    <row r="124" spans="1:16" x14ac:dyDescent="0.15">
      <c r="A124">
        <v>141.91640000000001</v>
      </c>
      <c r="K124">
        <v>144.57810000000001</v>
      </c>
      <c r="P124">
        <v>143.0926</v>
      </c>
    </row>
    <row r="125" spans="1:16" x14ac:dyDescent="0.15">
      <c r="A125">
        <v>141.91640000000001</v>
      </c>
      <c r="K125">
        <v>144.57810000000001</v>
      </c>
      <c r="P125">
        <v>143.0926</v>
      </c>
    </row>
    <row r="126" spans="1:16" x14ac:dyDescent="0.15">
      <c r="A126">
        <v>141.91640000000001</v>
      </c>
      <c r="K126">
        <v>144.57810000000001</v>
      </c>
      <c r="P126">
        <v>143.0926</v>
      </c>
    </row>
    <row r="127" spans="1:16" x14ac:dyDescent="0.15">
      <c r="A127">
        <v>141.91640000000001</v>
      </c>
      <c r="K127">
        <v>144.57810000000001</v>
      </c>
      <c r="P127">
        <v>143.0926</v>
      </c>
    </row>
    <row r="128" spans="1:16" x14ac:dyDescent="0.15">
      <c r="A128">
        <v>141.91640000000001</v>
      </c>
      <c r="K128">
        <v>144.57810000000001</v>
      </c>
      <c r="P128">
        <v>143.0926</v>
      </c>
    </row>
    <row r="129" spans="1:16" x14ac:dyDescent="0.15">
      <c r="A129">
        <v>141.91640000000001</v>
      </c>
      <c r="K129">
        <v>144.57810000000001</v>
      </c>
      <c r="P129">
        <v>143.0926</v>
      </c>
    </row>
    <row r="130" spans="1:16" x14ac:dyDescent="0.15">
      <c r="A130">
        <v>141.91640000000001</v>
      </c>
      <c r="K130">
        <v>144.57810000000001</v>
      </c>
      <c r="P130">
        <v>143.0926</v>
      </c>
    </row>
    <row r="131" spans="1:16" x14ac:dyDescent="0.15">
      <c r="A131">
        <v>141.91640000000001</v>
      </c>
      <c r="K131">
        <v>144.57810000000001</v>
      </c>
      <c r="P131">
        <v>143.0926</v>
      </c>
    </row>
    <row r="132" spans="1:16" x14ac:dyDescent="0.15">
      <c r="A132">
        <v>141.91640000000001</v>
      </c>
      <c r="K132">
        <v>144.57810000000001</v>
      </c>
      <c r="P132">
        <v>143.0926</v>
      </c>
    </row>
    <row r="133" spans="1:16" x14ac:dyDescent="0.15">
      <c r="A133">
        <v>141.91640000000001</v>
      </c>
      <c r="K133">
        <v>144.57810000000001</v>
      </c>
      <c r="P133">
        <v>143.0926</v>
      </c>
    </row>
    <row r="134" spans="1:16" x14ac:dyDescent="0.15">
      <c r="A134">
        <v>141.91640000000001</v>
      </c>
      <c r="K134">
        <v>144.57810000000001</v>
      </c>
      <c r="P134">
        <v>143.0926</v>
      </c>
    </row>
    <row r="135" spans="1:16" x14ac:dyDescent="0.15">
      <c r="A135">
        <v>141.91640000000001</v>
      </c>
      <c r="K135">
        <v>144.57810000000001</v>
      </c>
      <c r="P135">
        <v>143.0926</v>
      </c>
    </row>
    <row r="136" spans="1:16" x14ac:dyDescent="0.15">
      <c r="A136">
        <v>141.91640000000001</v>
      </c>
      <c r="K136">
        <v>144.57810000000001</v>
      </c>
      <c r="P136">
        <v>143.0926</v>
      </c>
    </row>
    <row r="137" spans="1:16" x14ac:dyDescent="0.15">
      <c r="A137">
        <v>141.91640000000001</v>
      </c>
      <c r="K137">
        <v>144.57810000000001</v>
      </c>
      <c r="P137">
        <v>143.0926</v>
      </c>
    </row>
    <row r="138" spans="1:16" x14ac:dyDescent="0.15">
      <c r="A138">
        <v>141.91640000000001</v>
      </c>
      <c r="K138">
        <v>144.57810000000001</v>
      </c>
      <c r="P138">
        <v>143.0926</v>
      </c>
    </row>
    <row r="139" spans="1:16" x14ac:dyDescent="0.15">
      <c r="A139">
        <v>141.91640000000001</v>
      </c>
      <c r="K139">
        <v>144.57810000000001</v>
      </c>
      <c r="P139">
        <v>143.0926</v>
      </c>
    </row>
    <row r="140" spans="1:16" x14ac:dyDescent="0.15">
      <c r="A140">
        <v>141.91640000000001</v>
      </c>
      <c r="K140">
        <v>144.57810000000001</v>
      </c>
      <c r="P140">
        <v>143.0926</v>
      </c>
    </row>
    <row r="141" spans="1:16" x14ac:dyDescent="0.15">
      <c r="A141">
        <v>141.91640000000001</v>
      </c>
      <c r="K141">
        <v>144.57810000000001</v>
      </c>
      <c r="P141">
        <v>143.0926</v>
      </c>
    </row>
    <row r="142" spans="1:16" x14ac:dyDescent="0.15">
      <c r="A142">
        <v>141.91640000000001</v>
      </c>
      <c r="K142">
        <v>144.57810000000001</v>
      </c>
      <c r="P142">
        <v>143.0926</v>
      </c>
    </row>
    <row r="143" spans="1:16" x14ac:dyDescent="0.15">
      <c r="A143">
        <v>141.91640000000001</v>
      </c>
      <c r="K143">
        <v>144.57810000000001</v>
      </c>
      <c r="P143">
        <v>143.0926</v>
      </c>
    </row>
    <row r="144" spans="1:16" x14ac:dyDescent="0.15">
      <c r="A144">
        <v>141.91640000000001</v>
      </c>
      <c r="K144">
        <v>144.57810000000001</v>
      </c>
      <c r="P144">
        <v>143.0926</v>
      </c>
    </row>
    <row r="145" spans="1:16" x14ac:dyDescent="0.15">
      <c r="A145">
        <v>141.91640000000001</v>
      </c>
      <c r="K145">
        <v>144.57810000000001</v>
      </c>
      <c r="P145">
        <v>143.0926</v>
      </c>
    </row>
    <row r="146" spans="1:16" x14ac:dyDescent="0.15">
      <c r="A146">
        <v>141.91640000000001</v>
      </c>
      <c r="K146">
        <v>144.57810000000001</v>
      </c>
      <c r="P146">
        <v>139.5513</v>
      </c>
    </row>
    <row r="147" spans="1:16" x14ac:dyDescent="0.15">
      <c r="A147">
        <v>141.91640000000001</v>
      </c>
      <c r="K147">
        <v>144.57810000000001</v>
      </c>
    </row>
    <row r="148" spans="1:16" x14ac:dyDescent="0.15">
      <c r="A148">
        <v>141.91640000000001</v>
      </c>
      <c r="K148">
        <v>144.57810000000001</v>
      </c>
    </row>
    <row r="149" spans="1:16" x14ac:dyDescent="0.15">
      <c r="A149">
        <v>141.91640000000001</v>
      </c>
      <c r="K149">
        <v>139.97819999999999</v>
      </c>
    </row>
    <row r="150" spans="1:16" x14ac:dyDescent="0.15">
      <c r="A150">
        <v>141.91640000000001</v>
      </c>
    </row>
    <row r="151" spans="1:16" x14ac:dyDescent="0.15">
      <c r="A151">
        <v>141.91640000000001</v>
      </c>
    </row>
    <row r="152" spans="1:16" x14ac:dyDescent="0.15">
      <c r="A152">
        <v>141.91640000000001</v>
      </c>
    </row>
    <row r="153" spans="1:16" x14ac:dyDescent="0.15">
      <c r="A153">
        <v>141.91640000000001</v>
      </c>
    </row>
    <row r="154" spans="1:16" x14ac:dyDescent="0.15">
      <c r="A154">
        <v>141.91640000000001</v>
      </c>
    </row>
    <row r="155" spans="1:16" x14ac:dyDescent="0.15">
      <c r="A155">
        <v>141.91640000000001</v>
      </c>
    </row>
    <row r="156" spans="1:16" x14ac:dyDescent="0.15">
      <c r="A156">
        <v>141.91640000000001</v>
      </c>
    </row>
    <row r="157" spans="1:16" x14ac:dyDescent="0.15">
      <c r="A157">
        <v>141.91640000000001</v>
      </c>
    </row>
    <row r="158" spans="1:16" x14ac:dyDescent="0.15">
      <c r="A158">
        <v>141.91640000000001</v>
      </c>
    </row>
    <row r="159" spans="1:16" x14ac:dyDescent="0.15">
      <c r="A159">
        <v>141.91640000000001</v>
      </c>
    </row>
    <row r="160" spans="1:16" x14ac:dyDescent="0.15">
      <c r="A160">
        <v>141.91640000000001</v>
      </c>
    </row>
    <row r="161" spans="1:1" x14ac:dyDescent="0.15">
      <c r="A161">
        <v>141.91640000000001</v>
      </c>
    </row>
    <row r="162" spans="1:1" x14ac:dyDescent="0.15">
      <c r="A162">
        <v>141.91640000000001</v>
      </c>
    </row>
    <row r="163" spans="1:1" x14ac:dyDescent="0.15">
      <c r="A163">
        <v>141.91640000000001</v>
      </c>
    </row>
    <row r="164" spans="1:1" x14ac:dyDescent="0.15">
      <c r="A164">
        <v>141.91640000000001</v>
      </c>
    </row>
    <row r="165" spans="1:1" x14ac:dyDescent="0.15">
      <c r="A165">
        <v>141.91640000000001</v>
      </c>
    </row>
    <row r="166" spans="1:1" x14ac:dyDescent="0.15">
      <c r="A166">
        <v>141.91640000000001</v>
      </c>
    </row>
    <row r="167" spans="1:1" x14ac:dyDescent="0.15">
      <c r="A167">
        <v>141.91640000000001</v>
      </c>
    </row>
    <row r="168" spans="1:1" x14ac:dyDescent="0.15">
      <c r="A168">
        <v>141.91640000000001</v>
      </c>
    </row>
    <row r="169" spans="1:1" x14ac:dyDescent="0.15">
      <c r="A169">
        <v>141.91640000000001</v>
      </c>
    </row>
    <row r="170" spans="1:1" x14ac:dyDescent="0.15">
      <c r="A170">
        <v>141.91640000000001</v>
      </c>
    </row>
    <row r="171" spans="1:1" x14ac:dyDescent="0.15">
      <c r="A171">
        <v>141.91640000000001</v>
      </c>
    </row>
    <row r="172" spans="1:1" x14ac:dyDescent="0.15">
      <c r="A172">
        <v>141.91640000000001</v>
      </c>
    </row>
    <row r="173" spans="1:1" x14ac:dyDescent="0.15">
      <c r="A173">
        <v>141.91640000000001</v>
      </c>
    </row>
    <row r="174" spans="1:1" x14ac:dyDescent="0.15">
      <c r="A174">
        <v>141.91640000000001</v>
      </c>
    </row>
    <row r="175" spans="1:1" x14ac:dyDescent="0.15">
      <c r="A175">
        <v>141.91640000000001</v>
      </c>
    </row>
    <row r="176" spans="1:1" x14ac:dyDescent="0.15">
      <c r="A176">
        <v>141.91640000000001</v>
      </c>
    </row>
    <row r="177" spans="1:1" x14ac:dyDescent="0.15">
      <c r="A177">
        <v>141.91640000000001</v>
      </c>
    </row>
    <row r="178" spans="1:1" x14ac:dyDescent="0.15">
      <c r="A178">
        <v>141.91640000000001</v>
      </c>
    </row>
    <row r="179" spans="1:1" x14ac:dyDescent="0.15">
      <c r="A179">
        <v>141.91640000000001</v>
      </c>
    </row>
    <row r="180" spans="1:1" x14ac:dyDescent="0.15">
      <c r="A180">
        <v>141.91640000000001</v>
      </c>
    </row>
    <row r="181" spans="1:1" x14ac:dyDescent="0.15">
      <c r="A181">
        <v>141.91640000000001</v>
      </c>
    </row>
    <row r="182" spans="1:1" x14ac:dyDescent="0.15">
      <c r="A182">
        <v>141.91640000000001</v>
      </c>
    </row>
    <row r="183" spans="1:1" x14ac:dyDescent="0.15">
      <c r="A183">
        <v>141.91640000000001</v>
      </c>
    </row>
    <row r="184" spans="1:1" x14ac:dyDescent="0.15">
      <c r="A184">
        <v>141.91640000000001</v>
      </c>
    </row>
    <row r="185" spans="1:1" x14ac:dyDescent="0.15">
      <c r="A185">
        <v>141.91640000000001</v>
      </c>
    </row>
    <row r="186" spans="1:1" x14ac:dyDescent="0.15">
      <c r="A186">
        <v>141.91640000000001</v>
      </c>
    </row>
    <row r="187" spans="1:1" x14ac:dyDescent="0.15">
      <c r="A187">
        <v>141.91640000000001</v>
      </c>
    </row>
    <row r="188" spans="1:1" x14ac:dyDescent="0.15">
      <c r="A188">
        <v>141.91640000000001</v>
      </c>
    </row>
    <row r="189" spans="1:1" x14ac:dyDescent="0.15">
      <c r="A189">
        <v>141.91640000000001</v>
      </c>
    </row>
    <row r="190" spans="1:1" x14ac:dyDescent="0.15">
      <c r="A190">
        <v>141.91640000000001</v>
      </c>
    </row>
    <row r="191" spans="1:1" x14ac:dyDescent="0.15">
      <c r="A191">
        <v>141.91640000000001</v>
      </c>
    </row>
    <row r="192" spans="1:1" x14ac:dyDescent="0.15">
      <c r="A192">
        <v>141.91640000000001</v>
      </c>
    </row>
    <row r="193" spans="1:1" x14ac:dyDescent="0.15">
      <c r="A193">
        <v>141.91640000000001</v>
      </c>
    </row>
    <row r="194" spans="1:1" x14ac:dyDescent="0.15">
      <c r="A194">
        <v>141.91640000000001</v>
      </c>
    </row>
    <row r="195" spans="1:1" x14ac:dyDescent="0.15">
      <c r="A195">
        <v>141.91640000000001</v>
      </c>
    </row>
    <row r="196" spans="1:1" x14ac:dyDescent="0.15">
      <c r="A196">
        <v>141.91640000000001</v>
      </c>
    </row>
    <row r="197" spans="1:1" x14ac:dyDescent="0.15">
      <c r="A197">
        <v>141.91640000000001</v>
      </c>
    </row>
    <row r="198" spans="1:1" x14ac:dyDescent="0.15">
      <c r="A198">
        <v>139.97819999999999</v>
      </c>
    </row>
    <row r="199" spans="1:1" x14ac:dyDescent="0.15">
      <c r="A199">
        <v>139.97819999999999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1"/>
    </sheetView>
  </sheetViews>
  <sheetFormatPr defaultRowHeight="13.5" x14ac:dyDescent="0.15"/>
  <sheetData>
    <row r="1" spans="1:2" x14ac:dyDescent="0.15">
      <c r="A1">
        <v>150.12029999999999</v>
      </c>
      <c r="B1" t="s">
        <v>23</v>
      </c>
    </row>
    <row r="2" spans="1:2" x14ac:dyDescent="0.15">
      <c r="A2">
        <v>140.7056</v>
      </c>
      <c r="B2" t="s">
        <v>24</v>
      </c>
    </row>
    <row r="3" spans="1:2" x14ac:dyDescent="0.15">
      <c r="A3">
        <v>140.7056</v>
      </c>
      <c r="B3" t="s">
        <v>24</v>
      </c>
    </row>
    <row r="4" spans="1:2" x14ac:dyDescent="0.15">
      <c r="A4">
        <v>139.97790000000001</v>
      </c>
      <c r="B4" t="s">
        <v>25</v>
      </c>
    </row>
    <row r="5" spans="1:2" x14ac:dyDescent="0.15">
      <c r="A5">
        <v>139.97790000000001</v>
      </c>
      <c r="B5" t="s">
        <v>25</v>
      </c>
    </row>
    <row r="6" spans="1:2" x14ac:dyDescent="0.15">
      <c r="A6">
        <v>139.97790000000001</v>
      </c>
      <c r="B6" t="s">
        <v>25</v>
      </c>
    </row>
    <row r="7" spans="1:2" x14ac:dyDescent="0.15">
      <c r="A7">
        <v>139.97790000000001</v>
      </c>
      <c r="B7" t="s">
        <v>25</v>
      </c>
    </row>
    <row r="8" spans="1:2" x14ac:dyDescent="0.15">
      <c r="A8">
        <v>139.97790000000001</v>
      </c>
      <c r="B8" t="s">
        <v>25</v>
      </c>
    </row>
    <row r="9" spans="1:2" x14ac:dyDescent="0.15">
      <c r="A9">
        <v>139.97790000000001</v>
      </c>
      <c r="B9" t="s">
        <v>25</v>
      </c>
    </row>
    <row r="10" spans="1:2" x14ac:dyDescent="0.15">
      <c r="A10">
        <v>139.97790000000001</v>
      </c>
      <c r="B10" t="s">
        <v>25</v>
      </c>
    </row>
    <row r="11" spans="1:2" x14ac:dyDescent="0.15">
      <c r="A11">
        <v>139.97790000000001</v>
      </c>
      <c r="B11" t="s">
        <v>25</v>
      </c>
    </row>
    <row r="19" spans="1:7" x14ac:dyDescent="0.15">
      <c r="A19">
        <v>144.83529999999999</v>
      </c>
      <c r="B19" t="s">
        <v>26</v>
      </c>
      <c r="F19">
        <v>151.10050000000001</v>
      </c>
      <c r="G19" t="s">
        <v>29</v>
      </c>
    </row>
    <row r="20" spans="1:7" x14ac:dyDescent="0.15">
      <c r="A20">
        <v>142.6044</v>
      </c>
      <c r="B20" t="s">
        <v>27</v>
      </c>
      <c r="F20">
        <v>146.11600000000001</v>
      </c>
      <c r="G20" t="s">
        <v>30</v>
      </c>
    </row>
    <row r="21" spans="1:7" x14ac:dyDescent="0.15">
      <c r="A21">
        <v>139.55080000000001</v>
      </c>
      <c r="B21" t="s">
        <v>28</v>
      </c>
      <c r="F21">
        <v>144.83529999999999</v>
      </c>
      <c r="G21" t="s">
        <v>26</v>
      </c>
    </row>
    <row r="22" spans="1:7" x14ac:dyDescent="0.15">
      <c r="A22">
        <v>139.55080000000001</v>
      </c>
      <c r="B22" t="s">
        <v>28</v>
      </c>
      <c r="F22">
        <v>142.1644</v>
      </c>
      <c r="G22" t="s">
        <v>31</v>
      </c>
    </row>
    <row r="23" spans="1:7" x14ac:dyDescent="0.15">
      <c r="A23">
        <v>139.55080000000001</v>
      </c>
      <c r="B23" t="s">
        <v>28</v>
      </c>
      <c r="F23">
        <v>141.91589999999999</v>
      </c>
      <c r="G23" t="s">
        <v>32</v>
      </c>
    </row>
    <row r="24" spans="1:7" x14ac:dyDescent="0.15">
      <c r="A24">
        <v>139.55080000000001</v>
      </c>
      <c r="B24" t="s">
        <v>28</v>
      </c>
      <c r="F24">
        <v>141.91589999999999</v>
      </c>
      <c r="G24" t="s">
        <v>32</v>
      </c>
    </row>
    <row r="25" spans="1:7" x14ac:dyDescent="0.15">
      <c r="A25">
        <v>139.55080000000001</v>
      </c>
      <c r="B25" t="s">
        <v>28</v>
      </c>
      <c r="F25">
        <v>141.91589999999999</v>
      </c>
      <c r="G25" t="s">
        <v>32</v>
      </c>
    </row>
    <row r="26" spans="1:7" x14ac:dyDescent="0.15">
      <c r="F26">
        <v>141.91589999999999</v>
      </c>
      <c r="G26" t="s">
        <v>32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9" workbookViewId="0">
      <selection activeCell="C34" sqref="C34:C50"/>
    </sheetView>
  </sheetViews>
  <sheetFormatPr defaultRowHeight="13.5" x14ac:dyDescent="0.15"/>
  <sheetData>
    <row r="1" spans="1:8" x14ac:dyDescent="0.15">
      <c r="A1">
        <v>1</v>
      </c>
      <c r="B1">
        <v>100.7492</v>
      </c>
      <c r="C1">
        <v>13</v>
      </c>
      <c r="D1">
        <v>57</v>
      </c>
      <c r="E1">
        <v>63</v>
      </c>
      <c r="F1">
        <v>69</v>
      </c>
      <c r="G1">
        <v>72</v>
      </c>
      <c r="H1">
        <v>598.63630000000001</v>
      </c>
    </row>
    <row r="2" spans="1:8" x14ac:dyDescent="0.15">
      <c r="A2">
        <v>2</v>
      </c>
      <c r="B2">
        <v>100.66889999999999</v>
      </c>
      <c r="C2">
        <v>14</v>
      </c>
      <c r="D2">
        <v>56</v>
      </c>
      <c r="E2">
        <v>63</v>
      </c>
      <c r="F2">
        <v>69</v>
      </c>
      <c r="G2">
        <v>72</v>
      </c>
      <c r="H2">
        <v>681.91079999999999</v>
      </c>
    </row>
    <row r="3" spans="1:8" x14ac:dyDescent="0.15">
      <c r="A3">
        <v>3</v>
      </c>
      <c r="B3">
        <v>100.66889999999999</v>
      </c>
      <c r="C3">
        <v>14</v>
      </c>
      <c r="D3">
        <v>58</v>
      </c>
      <c r="E3">
        <v>63</v>
      </c>
      <c r="F3">
        <v>69</v>
      </c>
      <c r="G3">
        <v>72</v>
      </c>
      <c r="H3">
        <v>684.60649999999998</v>
      </c>
    </row>
    <row r="4" spans="1:8" x14ac:dyDescent="0.15">
      <c r="A4">
        <v>4</v>
      </c>
      <c r="B4">
        <v>100.66889999999999</v>
      </c>
      <c r="C4">
        <v>14</v>
      </c>
      <c r="D4">
        <v>56</v>
      </c>
      <c r="E4">
        <v>62</v>
      </c>
      <c r="F4">
        <v>69</v>
      </c>
      <c r="G4">
        <v>72</v>
      </c>
      <c r="H4">
        <v>572.88239999999996</v>
      </c>
    </row>
    <row r="5" spans="1:8" x14ac:dyDescent="0.15">
      <c r="A5">
        <v>5</v>
      </c>
      <c r="B5">
        <v>100.66889999999999</v>
      </c>
      <c r="C5">
        <v>14</v>
      </c>
      <c r="D5">
        <v>58</v>
      </c>
      <c r="E5">
        <v>63</v>
      </c>
      <c r="F5">
        <v>69</v>
      </c>
      <c r="G5">
        <v>72</v>
      </c>
      <c r="H5">
        <v>665.71429999999998</v>
      </c>
    </row>
    <row r="6" spans="1:8" x14ac:dyDescent="0.15">
      <c r="A6">
        <v>6</v>
      </c>
      <c r="B6">
        <v>100.66889999999999</v>
      </c>
      <c r="C6">
        <v>14</v>
      </c>
      <c r="D6">
        <v>56</v>
      </c>
      <c r="E6">
        <v>63</v>
      </c>
      <c r="F6">
        <v>69</v>
      </c>
      <c r="G6">
        <v>72</v>
      </c>
      <c r="H6">
        <v>733.69159999999999</v>
      </c>
    </row>
    <row r="7" spans="1:8" x14ac:dyDescent="0.15">
      <c r="A7">
        <v>7</v>
      </c>
      <c r="B7">
        <v>100.66889999999999</v>
      </c>
      <c r="C7">
        <v>14</v>
      </c>
      <c r="D7">
        <v>58</v>
      </c>
      <c r="E7">
        <v>63</v>
      </c>
      <c r="F7">
        <v>69</v>
      </c>
      <c r="G7">
        <v>56</v>
      </c>
      <c r="H7">
        <v>759.67560000000003</v>
      </c>
    </row>
    <row r="8" spans="1:8" x14ac:dyDescent="0.15">
      <c r="A8">
        <v>8</v>
      </c>
      <c r="B8">
        <v>100.66889999999999</v>
      </c>
      <c r="C8">
        <v>14</v>
      </c>
      <c r="D8">
        <v>58</v>
      </c>
      <c r="E8">
        <v>63</v>
      </c>
      <c r="F8">
        <v>69</v>
      </c>
      <c r="G8">
        <v>72</v>
      </c>
      <c r="H8">
        <v>614.04240000000004</v>
      </c>
    </row>
    <row r="9" spans="1:8" x14ac:dyDescent="0.15">
      <c r="A9">
        <v>9</v>
      </c>
      <c r="B9">
        <v>100.66889999999999</v>
      </c>
      <c r="C9">
        <v>14</v>
      </c>
      <c r="D9">
        <v>58</v>
      </c>
      <c r="E9">
        <v>63</v>
      </c>
      <c r="F9">
        <v>69</v>
      </c>
      <c r="G9">
        <v>72</v>
      </c>
      <c r="H9">
        <v>758.4076</v>
      </c>
    </row>
    <row r="10" spans="1:8" x14ac:dyDescent="0.15">
      <c r="A10">
        <v>10</v>
      </c>
      <c r="B10">
        <v>100.66889999999999</v>
      </c>
      <c r="C10">
        <v>14</v>
      </c>
      <c r="D10">
        <v>56</v>
      </c>
      <c r="E10">
        <v>63</v>
      </c>
      <c r="F10">
        <v>69</v>
      </c>
      <c r="G10">
        <v>72</v>
      </c>
      <c r="H10">
        <v>811.09829999999999</v>
      </c>
    </row>
    <row r="11" spans="1:8" x14ac:dyDescent="0.15">
      <c r="A11">
        <v>11</v>
      </c>
      <c r="B11">
        <v>99.8005</v>
      </c>
      <c r="C11">
        <v>12</v>
      </c>
      <c r="D11">
        <v>12</v>
      </c>
      <c r="E11">
        <v>56</v>
      </c>
      <c r="F11">
        <v>61</v>
      </c>
      <c r="G11">
        <v>72</v>
      </c>
      <c r="H11">
        <v>777.06439999999998</v>
      </c>
    </row>
    <row r="12" spans="1:8" x14ac:dyDescent="0.15">
      <c r="A12">
        <v>12</v>
      </c>
      <c r="B12">
        <v>99.8005</v>
      </c>
      <c r="C12">
        <v>12</v>
      </c>
      <c r="D12">
        <v>56</v>
      </c>
      <c r="E12">
        <v>64</v>
      </c>
      <c r="F12">
        <v>61</v>
      </c>
      <c r="G12">
        <v>72</v>
      </c>
      <c r="H12">
        <v>601.74530000000004</v>
      </c>
    </row>
    <row r="13" spans="1:8" x14ac:dyDescent="0.15">
      <c r="A13">
        <v>13</v>
      </c>
      <c r="B13">
        <v>99.698899999999995</v>
      </c>
      <c r="C13">
        <v>13</v>
      </c>
      <c r="D13">
        <v>58</v>
      </c>
      <c r="E13">
        <v>61</v>
      </c>
      <c r="F13">
        <v>69</v>
      </c>
      <c r="G13">
        <v>72</v>
      </c>
      <c r="H13">
        <v>770.38710000000003</v>
      </c>
    </row>
    <row r="14" spans="1:8" x14ac:dyDescent="0.15">
      <c r="A14">
        <v>14</v>
      </c>
      <c r="B14">
        <v>99.604500000000002</v>
      </c>
      <c r="C14">
        <v>14</v>
      </c>
      <c r="D14">
        <v>57</v>
      </c>
      <c r="E14">
        <v>61</v>
      </c>
      <c r="F14">
        <v>69</v>
      </c>
      <c r="G14">
        <v>72</v>
      </c>
      <c r="H14">
        <v>667.67529999999999</v>
      </c>
    </row>
    <row r="15" spans="1:8" x14ac:dyDescent="0.15">
      <c r="A15">
        <v>15</v>
      </c>
      <c r="B15">
        <v>99.604500000000002</v>
      </c>
      <c r="C15">
        <v>14</v>
      </c>
      <c r="D15">
        <v>57</v>
      </c>
      <c r="E15">
        <v>61</v>
      </c>
      <c r="F15">
        <v>69</v>
      </c>
      <c r="G15">
        <v>72</v>
      </c>
      <c r="H15">
        <v>745.66470000000004</v>
      </c>
    </row>
    <row r="16" spans="1:8" x14ac:dyDescent="0.15">
      <c r="A16">
        <v>16</v>
      </c>
      <c r="B16">
        <v>99.604500000000002</v>
      </c>
      <c r="C16">
        <v>14</v>
      </c>
      <c r="D16">
        <v>58</v>
      </c>
      <c r="E16">
        <v>61</v>
      </c>
      <c r="F16">
        <v>69</v>
      </c>
      <c r="G16">
        <v>72</v>
      </c>
      <c r="H16">
        <v>826.13620000000003</v>
      </c>
    </row>
    <row r="17" spans="1:9" x14ac:dyDescent="0.15">
      <c r="A17">
        <v>17</v>
      </c>
      <c r="B17">
        <v>99.604500000000002</v>
      </c>
      <c r="C17">
        <v>14</v>
      </c>
      <c r="D17">
        <v>58</v>
      </c>
      <c r="E17">
        <v>61</v>
      </c>
      <c r="F17">
        <v>69</v>
      </c>
      <c r="G17">
        <v>72</v>
      </c>
      <c r="H17">
        <v>662.80669999999998</v>
      </c>
    </row>
    <row r="18" spans="1:9" x14ac:dyDescent="0.15">
      <c r="A18">
        <v>18</v>
      </c>
      <c r="B18">
        <v>99.604500000000002</v>
      </c>
      <c r="C18">
        <v>14</v>
      </c>
      <c r="D18">
        <v>57</v>
      </c>
      <c r="E18">
        <v>61</v>
      </c>
      <c r="F18">
        <v>69</v>
      </c>
      <c r="G18">
        <v>72</v>
      </c>
      <c r="H18">
        <v>678.27160000000003</v>
      </c>
    </row>
    <row r="19" spans="1:9" x14ac:dyDescent="0.15">
      <c r="A19">
        <v>19</v>
      </c>
      <c r="B19">
        <v>99.604500000000002</v>
      </c>
      <c r="C19">
        <v>14</v>
      </c>
      <c r="D19">
        <v>57</v>
      </c>
      <c r="E19">
        <v>61</v>
      </c>
      <c r="F19">
        <v>69</v>
      </c>
      <c r="G19">
        <v>72</v>
      </c>
      <c r="H19">
        <v>706.40260000000001</v>
      </c>
    </row>
    <row r="20" spans="1:9" x14ac:dyDescent="0.15">
      <c r="A20">
        <v>20</v>
      </c>
      <c r="B20">
        <v>99.604500000000002</v>
      </c>
      <c r="C20">
        <v>12</v>
      </c>
      <c r="D20">
        <v>14</v>
      </c>
      <c r="E20">
        <v>61</v>
      </c>
      <c r="F20">
        <v>69</v>
      </c>
      <c r="G20">
        <v>72</v>
      </c>
      <c r="H20">
        <v>706.36720000000003</v>
      </c>
    </row>
    <row r="31" spans="1:9" x14ac:dyDescent="0.15">
      <c r="B31">
        <v>1</v>
      </c>
      <c r="C31">
        <v>141.91640000000001</v>
      </c>
      <c r="D31">
        <v>7</v>
      </c>
      <c r="E31">
        <v>9</v>
      </c>
      <c r="F31">
        <v>14</v>
      </c>
      <c r="G31">
        <v>28</v>
      </c>
      <c r="H31">
        <v>36</v>
      </c>
      <c r="I31">
        <v>44.497700000000002</v>
      </c>
    </row>
    <row r="32" spans="1:9" x14ac:dyDescent="0.15">
      <c r="B32">
        <v>2</v>
      </c>
      <c r="C32">
        <v>141.91640000000001</v>
      </c>
      <c r="D32">
        <v>7</v>
      </c>
      <c r="E32">
        <v>9</v>
      </c>
      <c r="F32">
        <v>14</v>
      </c>
      <c r="G32">
        <v>28</v>
      </c>
      <c r="H32">
        <v>36</v>
      </c>
      <c r="I32">
        <v>26.442399999999999</v>
      </c>
    </row>
    <row r="33" spans="2:9" x14ac:dyDescent="0.15">
      <c r="B33">
        <v>3</v>
      </c>
      <c r="C33">
        <v>141.91640000000001</v>
      </c>
      <c r="D33">
        <v>7</v>
      </c>
      <c r="E33">
        <v>9</v>
      </c>
      <c r="F33">
        <v>14</v>
      </c>
      <c r="G33">
        <v>28</v>
      </c>
      <c r="H33">
        <v>36</v>
      </c>
      <c r="I33">
        <v>34.079900000000002</v>
      </c>
    </row>
    <row r="34" spans="2:9" x14ac:dyDescent="0.15">
      <c r="B34">
        <v>4</v>
      </c>
      <c r="C34">
        <v>139.97819999999999</v>
      </c>
      <c r="D34">
        <v>7</v>
      </c>
      <c r="E34">
        <v>9</v>
      </c>
      <c r="F34">
        <v>14</v>
      </c>
      <c r="G34">
        <v>28</v>
      </c>
      <c r="H34">
        <v>32</v>
      </c>
      <c r="I34">
        <v>23.169699999999999</v>
      </c>
    </row>
    <row r="35" spans="2:9" x14ac:dyDescent="0.15">
      <c r="B35">
        <v>5</v>
      </c>
      <c r="C35">
        <v>139.97819999999999</v>
      </c>
      <c r="D35">
        <v>7</v>
      </c>
      <c r="E35">
        <v>9</v>
      </c>
      <c r="F35">
        <v>14</v>
      </c>
      <c r="G35">
        <v>28</v>
      </c>
      <c r="H35">
        <v>32</v>
      </c>
      <c r="I35">
        <v>44.712200000000003</v>
      </c>
    </row>
    <row r="36" spans="2:9" x14ac:dyDescent="0.15">
      <c r="B36">
        <v>6</v>
      </c>
      <c r="C36">
        <v>139.97819999999999</v>
      </c>
      <c r="D36">
        <v>7</v>
      </c>
      <c r="E36">
        <v>9</v>
      </c>
      <c r="F36">
        <v>14</v>
      </c>
      <c r="G36">
        <v>28</v>
      </c>
      <c r="H36">
        <v>32</v>
      </c>
      <c r="I36">
        <v>44.937199999999997</v>
      </c>
    </row>
    <row r="37" spans="2:9" x14ac:dyDescent="0.15">
      <c r="B37">
        <v>7</v>
      </c>
      <c r="C37">
        <v>139.97819999999999</v>
      </c>
      <c r="D37">
        <v>7</v>
      </c>
      <c r="E37">
        <v>9</v>
      </c>
      <c r="F37">
        <v>14</v>
      </c>
      <c r="G37">
        <v>28</v>
      </c>
      <c r="H37">
        <v>32</v>
      </c>
      <c r="I37">
        <v>42.123699999999999</v>
      </c>
    </row>
    <row r="38" spans="2:9" x14ac:dyDescent="0.15">
      <c r="B38">
        <v>8</v>
      </c>
      <c r="C38">
        <v>139.97819999999999</v>
      </c>
      <c r="D38">
        <v>7</v>
      </c>
      <c r="E38">
        <v>9</v>
      </c>
      <c r="F38">
        <v>14</v>
      </c>
      <c r="G38">
        <v>28</v>
      </c>
      <c r="H38">
        <v>32</v>
      </c>
      <c r="I38">
        <v>52.023600000000002</v>
      </c>
    </row>
    <row r="39" spans="2:9" x14ac:dyDescent="0.15">
      <c r="B39">
        <v>9</v>
      </c>
      <c r="C39">
        <v>139.97819999999999</v>
      </c>
      <c r="D39">
        <v>7</v>
      </c>
      <c r="E39">
        <v>9</v>
      </c>
      <c r="F39">
        <v>14</v>
      </c>
      <c r="G39">
        <v>28</v>
      </c>
      <c r="H39">
        <v>32</v>
      </c>
      <c r="I39">
        <v>20.354299999999999</v>
      </c>
    </row>
    <row r="40" spans="2:9" x14ac:dyDescent="0.15">
      <c r="B40">
        <v>10</v>
      </c>
      <c r="C40">
        <v>139.5513</v>
      </c>
      <c r="D40">
        <v>7</v>
      </c>
      <c r="E40">
        <v>9</v>
      </c>
      <c r="F40">
        <v>14</v>
      </c>
      <c r="G40">
        <v>37</v>
      </c>
      <c r="H40">
        <v>32</v>
      </c>
      <c r="I40">
        <v>21.018000000000001</v>
      </c>
    </row>
    <row r="41" spans="2:9" x14ac:dyDescent="0.15">
      <c r="B41">
        <v>11</v>
      </c>
      <c r="C41">
        <v>139.5513</v>
      </c>
      <c r="D41">
        <v>7</v>
      </c>
      <c r="E41">
        <v>9</v>
      </c>
      <c r="F41">
        <v>14</v>
      </c>
      <c r="G41">
        <v>32</v>
      </c>
      <c r="H41">
        <v>37</v>
      </c>
      <c r="I41">
        <v>29.035</v>
      </c>
    </row>
    <row r="42" spans="2:9" x14ac:dyDescent="0.15">
      <c r="B42">
        <v>12</v>
      </c>
      <c r="C42">
        <v>139.5513</v>
      </c>
      <c r="D42">
        <v>7</v>
      </c>
      <c r="E42">
        <v>9</v>
      </c>
      <c r="F42">
        <v>14</v>
      </c>
      <c r="G42">
        <v>32</v>
      </c>
      <c r="H42">
        <v>37</v>
      </c>
      <c r="I42">
        <v>61.342500000000001</v>
      </c>
    </row>
    <row r="43" spans="2:9" x14ac:dyDescent="0.15">
      <c r="B43">
        <v>13</v>
      </c>
      <c r="C43">
        <v>139.5513</v>
      </c>
      <c r="D43">
        <v>7</v>
      </c>
      <c r="E43">
        <v>9</v>
      </c>
      <c r="F43">
        <v>14</v>
      </c>
      <c r="G43">
        <v>37</v>
      </c>
      <c r="H43">
        <v>37</v>
      </c>
      <c r="I43">
        <v>40.3673</v>
      </c>
    </row>
    <row r="44" spans="2:9" x14ac:dyDescent="0.15">
      <c r="B44">
        <v>14</v>
      </c>
      <c r="C44">
        <v>139.5513</v>
      </c>
      <c r="D44">
        <v>7</v>
      </c>
      <c r="E44">
        <v>9</v>
      </c>
      <c r="F44">
        <v>14</v>
      </c>
      <c r="G44">
        <v>23</v>
      </c>
      <c r="H44">
        <v>37</v>
      </c>
      <c r="I44">
        <v>40.926200000000001</v>
      </c>
    </row>
    <row r="45" spans="2:9" x14ac:dyDescent="0.15">
      <c r="B45">
        <v>15</v>
      </c>
      <c r="C45">
        <v>139.5513</v>
      </c>
      <c r="D45">
        <v>7</v>
      </c>
      <c r="E45">
        <v>9</v>
      </c>
      <c r="F45">
        <v>14</v>
      </c>
      <c r="G45">
        <v>32</v>
      </c>
      <c r="H45">
        <v>37</v>
      </c>
      <c r="I45">
        <v>37.145000000000003</v>
      </c>
    </row>
    <row r="46" spans="2:9" x14ac:dyDescent="0.15">
      <c r="B46">
        <v>16</v>
      </c>
      <c r="C46">
        <v>139.5513</v>
      </c>
      <c r="D46">
        <v>7</v>
      </c>
      <c r="E46">
        <v>9</v>
      </c>
      <c r="F46">
        <v>14</v>
      </c>
      <c r="G46">
        <v>32</v>
      </c>
      <c r="H46">
        <v>37</v>
      </c>
      <c r="I46">
        <v>34.218000000000004</v>
      </c>
    </row>
    <row r="47" spans="2:9" x14ac:dyDescent="0.15">
      <c r="B47">
        <v>17</v>
      </c>
      <c r="C47">
        <v>139.5513</v>
      </c>
      <c r="D47">
        <v>7</v>
      </c>
      <c r="E47">
        <v>9</v>
      </c>
      <c r="F47">
        <v>14</v>
      </c>
      <c r="G47">
        <v>32</v>
      </c>
      <c r="H47">
        <v>37</v>
      </c>
      <c r="I47">
        <v>28.679300000000001</v>
      </c>
    </row>
    <row r="48" spans="2:9" x14ac:dyDescent="0.15">
      <c r="B48">
        <v>18</v>
      </c>
      <c r="C48">
        <v>139.5513</v>
      </c>
      <c r="D48">
        <v>7</v>
      </c>
      <c r="E48">
        <v>9</v>
      </c>
      <c r="F48">
        <v>14</v>
      </c>
      <c r="G48">
        <v>32</v>
      </c>
      <c r="H48">
        <v>37</v>
      </c>
      <c r="I48">
        <v>32.616999999999997</v>
      </c>
    </row>
    <row r="49" spans="2:9" x14ac:dyDescent="0.15">
      <c r="B49">
        <v>19</v>
      </c>
      <c r="C49">
        <v>139.5513</v>
      </c>
      <c r="D49">
        <v>7</v>
      </c>
      <c r="E49">
        <v>9</v>
      </c>
      <c r="F49">
        <v>14</v>
      </c>
      <c r="G49">
        <v>37</v>
      </c>
      <c r="H49">
        <v>32</v>
      </c>
      <c r="I49">
        <v>30.066099999999999</v>
      </c>
    </row>
    <row r="50" spans="2:9" x14ac:dyDescent="0.15">
      <c r="B50">
        <v>20</v>
      </c>
      <c r="C50">
        <v>139.5513</v>
      </c>
      <c r="D50">
        <v>7</v>
      </c>
      <c r="E50">
        <v>9</v>
      </c>
      <c r="F50">
        <v>14</v>
      </c>
      <c r="G50">
        <v>37</v>
      </c>
      <c r="H50">
        <v>32</v>
      </c>
      <c r="I50">
        <v>47.806100000000001</v>
      </c>
    </row>
  </sheetData>
  <sortState ref="C31:I50">
    <sortCondition descending="1" ref="C31"/>
  </sortState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2015-08-04T09:39:15Z</dcterms:modified>
</cp:coreProperties>
</file>