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Q8"/>
  <c r="Q9"/>
  <c r="AF33"/>
  <c r="AF34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S8"/>
  <c r="AA8" s="1"/>
  <c r="S9"/>
  <c r="AA9" s="1"/>
  <c r="S10"/>
  <c r="AA10" s="1"/>
  <c r="S11"/>
  <c r="AA11" s="1"/>
  <c r="S12"/>
  <c r="AA12" s="1"/>
  <c r="S13"/>
  <c r="AA13" s="1"/>
  <c r="S14"/>
  <c r="AA14" s="1"/>
  <c r="S15"/>
  <c r="AA15" s="1"/>
  <c r="S16"/>
  <c r="AA16" s="1"/>
  <c r="S17"/>
  <c r="AA17" s="1"/>
  <c r="S18"/>
  <c r="AA18" s="1"/>
  <c r="S19"/>
  <c r="AA19" s="1"/>
  <c r="S20"/>
  <c r="AA20" s="1"/>
  <c r="S21"/>
  <c r="AA21" s="1"/>
  <c r="S22"/>
  <c r="AA22" s="1"/>
  <c r="S23"/>
  <c r="AA23" s="1"/>
  <c r="S24"/>
  <c r="AA24" s="1"/>
  <c r="S25"/>
  <c r="AA25" s="1"/>
  <c r="S26"/>
  <c r="AA26" s="1"/>
  <c r="S27"/>
  <c r="AA27" s="1"/>
  <c r="S28"/>
  <c r="AA28" s="1"/>
  <c r="S29"/>
  <c r="AA29" s="1"/>
  <c r="S30"/>
  <c r="AA30" s="1"/>
  <c r="S31"/>
  <c r="AA31" s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R8"/>
  <c r="R9"/>
  <c r="R10"/>
  <c r="R11"/>
  <c r="R12"/>
  <c r="AB12" s="1"/>
  <c r="R13"/>
  <c r="R14"/>
  <c r="R15"/>
  <c r="AB15" s="1"/>
  <c r="R16"/>
  <c r="R17"/>
  <c r="R18"/>
  <c r="R19"/>
  <c r="R20"/>
  <c r="R21"/>
  <c r="R22"/>
  <c r="R23"/>
  <c r="R24"/>
  <c r="AB24" s="1"/>
  <c r="R25"/>
  <c r="R26"/>
  <c r="R27"/>
  <c r="AB27" s="1"/>
  <c r="R28"/>
  <c r="R29"/>
  <c r="R30"/>
  <c r="R31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A7"/>
  <c r="V7"/>
  <c r="V32" s="1"/>
  <c r="O7"/>
  <c r="N7"/>
  <c r="T7"/>
  <c r="S7"/>
  <c r="R7"/>
  <c r="R32" s="1"/>
  <c r="U7"/>
  <c r="Q7"/>
  <c r="P7"/>
  <c r="AB17" l="1"/>
  <c r="AB31"/>
  <c r="AB29"/>
  <c r="AB23"/>
  <c r="AB21"/>
  <c r="AB19"/>
  <c r="Z27"/>
  <c r="Z26"/>
  <c r="Z23"/>
  <c r="Z12"/>
  <c r="X30"/>
  <c r="W30" s="1"/>
  <c r="Y30" s="1"/>
  <c r="X28"/>
  <c r="W28" s="1"/>
  <c r="X22"/>
  <c r="W22" s="1"/>
  <c r="Y22" s="1"/>
  <c r="X20"/>
  <c r="W20" s="1"/>
  <c r="X18"/>
  <c r="W18" s="1"/>
  <c r="Y18" s="1"/>
  <c r="X16"/>
  <c r="W16" s="1"/>
  <c r="X14"/>
  <c r="W14" s="1"/>
  <c r="Y14" s="1"/>
  <c r="X10"/>
  <c r="W10" s="1"/>
  <c r="X8"/>
  <c r="W8" s="1"/>
  <c r="Y8" s="1"/>
  <c r="AC8" s="1"/>
  <c r="Z30"/>
  <c r="Z28"/>
  <c r="Z22"/>
  <c r="Z20"/>
  <c r="Z18"/>
  <c r="Z16"/>
  <c r="Z14"/>
  <c r="Z10"/>
  <c r="Z8"/>
  <c r="X31"/>
  <c r="W31" s="1"/>
  <c r="X29"/>
  <c r="W29" s="1"/>
  <c r="X25"/>
  <c r="W25" s="1"/>
  <c r="X21"/>
  <c r="W21" s="1"/>
  <c r="X19"/>
  <c r="W19" s="1"/>
  <c r="X17"/>
  <c r="W17" s="1"/>
  <c r="X15"/>
  <c r="W15" s="1"/>
  <c r="X13"/>
  <c r="W13" s="1"/>
  <c r="X11"/>
  <c r="W11" s="1"/>
  <c r="X9"/>
  <c r="W9" s="1"/>
  <c r="Y9" s="1"/>
  <c r="Z31"/>
  <c r="Z29"/>
  <c r="Z25"/>
  <c r="Z21"/>
  <c r="Z19"/>
  <c r="Z17"/>
  <c r="Z15"/>
  <c r="Z13"/>
  <c r="Z11"/>
  <c r="Z9"/>
  <c r="AB30"/>
  <c r="AB28"/>
  <c r="AB25"/>
  <c r="AB22"/>
  <c r="AB20"/>
  <c r="AB18"/>
  <c r="AB16"/>
  <c r="AB14"/>
  <c r="AB11"/>
  <c r="AB9"/>
  <c r="AB10"/>
  <c r="AB8"/>
  <c r="X27"/>
  <c r="W27" s="1"/>
  <c r="X26"/>
  <c r="W26" s="1"/>
  <c r="AB26"/>
  <c r="U32"/>
  <c r="AB13"/>
  <c r="X12"/>
  <c r="X24"/>
  <c r="W24" s="1"/>
  <c r="Z24"/>
  <c r="X23"/>
  <c r="W23" s="1"/>
  <c r="T32"/>
  <c r="Q32"/>
  <c r="N32"/>
  <c r="P32"/>
  <c r="O32"/>
  <c r="AA7"/>
  <c r="AA32" s="1"/>
  <c r="S32"/>
  <c r="X7"/>
  <c r="Z7"/>
  <c r="AB7"/>
  <c r="X32" l="1"/>
  <c r="Y11"/>
  <c r="Y19"/>
  <c r="Y25"/>
  <c r="AC14"/>
  <c r="AD14" s="1"/>
  <c r="AE14" s="1"/>
  <c r="AF14" s="1"/>
  <c r="AC22"/>
  <c r="AD22" s="1"/>
  <c r="AE22" s="1"/>
  <c r="AF22" s="1"/>
  <c r="Y13"/>
  <c r="AC13" s="1"/>
  <c r="AD13" s="1"/>
  <c r="AE13" s="1"/>
  <c r="AF13" s="1"/>
  <c r="Y17"/>
  <c r="AC17" s="1"/>
  <c r="AC21"/>
  <c r="Y21"/>
  <c r="Y29"/>
  <c r="Y10"/>
  <c r="AC10" s="1"/>
  <c r="Y16"/>
  <c r="AC16" s="1"/>
  <c r="Y20"/>
  <c r="AC20" s="1"/>
  <c r="AC28"/>
  <c r="Y28"/>
  <c r="AC18"/>
  <c r="AD18" s="1"/>
  <c r="AE18" s="1"/>
  <c r="AF18" s="1"/>
  <c r="AC30"/>
  <c r="AD30" s="1"/>
  <c r="AE30" s="1"/>
  <c r="AF30" s="1"/>
  <c r="Y15"/>
  <c r="Y31"/>
  <c r="AC9"/>
  <c r="AD9" s="1"/>
  <c r="AE9" s="1"/>
  <c r="AF9" s="1"/>
  <c r="AD8"/>
  <c r="AE8" s="1"/>
  <c r="AF8" s="1"/>
  <c r="Y24"/>
  <c r="AC24" s="1"/>
  <c r="W12"/>
  <c r="Y12" s="1"/>
  <c r="Y27"/>
  <c r="Y26"/>
  <c r="AC26" s="1"/>
  <c r="Y23"/>
  <c r="AC23" s="1"/>
  <c r="AD23" s="1"/>
  <c r="AE23" s="1"/>
  <c r="AF23" s="1"/>
  <c r="AB32"/>
  <c r="Z32"/>
  <c r="W7"/>
  <c r="W32" s="1"/>
  <c r="AD24" l="1"/>
  <c r="AE24" s="1"/>
  <c r="AF24" s="1"/>
  <c r="AC31"/>
  <c r="AD31" s="1"/>
  <c r="AE31" s="1"/>
  <c r="AF31" s="1"/>
  <c r="AC15"/>
  <c r="AD15" s="1"/>
  <c r="AE15" s="1"/>
  <c r="AF15" s="1"/>
  <c r="AD28"/>
  <c r="AE28" s="1"/>
  <c r="AF28" s="1"/>
  <c r="AD20"/>
  <c r="AE20" s="1"/>
  <c r="AF20" s="1"/>
  <c r="AD16"/>
  <c r="AE16" s="1"/>
  <c r="AF16" s="1"/>
  <c r="AD10"/>
  <c r="AE10" s="1"/>
  <c r="AF10" s="1"/>
  <c r="AC29"/>
  <c r="AD29" s="1"/>
  <c r="AE29" s="1"/>
  <c r="AF29" s="1"/>
  <c r="AD21"/>
  <c r="AE21" s="1"/>
  <c r="AF21" s="1"/>
  <c r="AD17"/>
  <c r="AE17" s="1"/>
  <c r="AF17" s="1"/>
  <c r="AC25"/>
  <c r="AD25" s="1"/>
  <c r="AE25" s="1"/>
  <c r="AF25" s="1"/>
  <c r="AC19"/>
  <c r="AD19" s="1"/>
  <c r="AE19" s="1"/>
  <c r="AF19" s="1"/>
  <c r="AC11"/>
  <c r="AD11" s="1"/>
  <c r="AE11" s="1"/>
  <c r="AF11" s="1"/>
  <c r="AC12"/>
  <c r="AD12" s="1"/>
  <c r="AE12" s="1"/>
  <c r="AF12" s="1"/>
  <c r="AC27"/>
  <c r="AD27" s="1"/>
  <c r="AE27" s="1"/>
  <c r="AF27" s="1"/>
  <c r="AD26"/>
  <c r="AE26" s="1"/>
  <c r="AF26" s="1"/>
  <c r="Y7"/>
  <c r="Y32" s="1"/>
  <c r="AC7" l="1"/>
  <c r="AC32" s="1"/>
  <c r="AD7" l="1"/>
  <c r="AE7" s="1"/>
  <c r="AF7" l="1"/>
</calcChain>
</file>

<file path=xl/sharedStrings.xml><?xml version="1.0" encoding="utf-8"?>
<sst xmlns="http://schemas.openxmlformats.org/spreadsheetml/2006/main" count="52" uniqueCount="40">
  <si>
    <t>High Blood Pressure</t>
  </si>
  <si>
    <t>High Heart Rate</t>
  </si>
  <si>
    <t>Low Heart Rate</t>
  </si>
  <si>
    <t>Less Amount of Steps</t>
  </si>
  <si>
    <t>Less Amount of Deep Sleep</t>
  </si>
  <si>
    <t>Blood Pressure</t>
  </si>
  <si>
    <t>Heart Rate</t>
  </si>
  <si>
    <t>Total Sleep</t>
  </si>
  <si>
    <t>Total Deep Sleep</t>
  </si>
  <si>
    <t>Total Activity Time of Steps</t>
  </si>
  <si>
    <t xml:space="preserve">Total Steps </t>
  </si>
  <si>
    <t xml:space="preserve">Previous Total Steps </t>
  </si>
  <si>
    <t>mmHg</t>
  </si>
  <si>
    <t>F</t>
  </si>
  <si>
    <t>bpm</t>
  </si>
  <si>
    <t>min</t>
  </si>
  <si>
    <t>HDV</t>
  </si>
  <si>
    <t>LDV</t>
  </si>
  <si>
    <t>Sum of All (L)</t>
  </si>
  <si>
    <t>More Awake time in between Sleep</t>
  </si>
  <si>
    <t>Total Awake  Time</t>
  </si>
  <si>
    <t>Sample Information</t>
  </si>
  <si>
    <t xml:space="preserve">Sl. # </t>
  </si>
  <si>
    <t>Age</t>
  </si>
  <si>
    <t>Sys</t>
  </si>
  <si>
    <t>Dias</t>
  </si>
  <si>
    <t>Body Tempera-ture</t>
  </si>
  <si>
    <t>Previous Total Activity Time of Steps</t>
  </si>
  <si>
    <t>Increase Body Tempera-ture</t>
  </si>
  <si>
    <t>Insom-nia</t>
  </si>
  <si>
    <t>Lack Coordina-tion in the arms or legs</t>
  </si>
  <si>
    <t>HA</t>
  </si>
  <si>
    <t>VN</t>
  </si>
  <si>
    <t>VC</t>
  </si>
  <si>
    <t>SZ</t>
  </si>
  <si>
    <t>WP</t>
  </si>
  <si>
    <t>DS</t>
  </si>
  <si>
    <t>FG</t>
  </si>
  <si>
    <t>Probabi-lity of Brain Tumor</t>
  </si>
  <si>
    <t>%age Probability of Brain Tumor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</si>
</sst>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Raleway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2" borderId="5" applyNumberFormat="0" applyAlignment="0" applyProtection="0"/>
    <xf numFmtId="0" fontId="3" fillId="2" borderId="4" applyNumberFormat="0" applyAlignment="0" applyProtection="0"/>
    <xf numFmtId="0" fontId="4" fillId="0" borderId="6" applyNumberFormat="0" applyFill="0" applyAlignment="0" applyProtection="0"/>
  </cellStyleXfs>
  <cellXfs count="17">
    <xf numFmtId="0" fontId="0" fillId="0" borderId="0" xfId="0"/>
    <xf numFmtId="15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1" fontId="2" fillId="2" borderId="5" xfId="1" applyNumberFormat="1" applyAlignment="1">
      <alignment horizontal="center" vertical="center" wrapText="1"/>
    </xf>
    <xf numFmtId="15" fontId="3" fillId="2" borderId="4" xfId="2" applyNumberFormat="1" applyAlignment="1">
      <alignment horizontal="center" vertical="center"/>
    </xf>
    <xf numFmtId="0" fontId="2" fillId="2" borderId="5" xfId="1" applyAlignment="1">
      <alignment horizontal="center" vertical="center"/>
    </xf>
    <xf numFmtId="0" fontId="3" fillId="2" borderId="4" xfId="2" applyAlignment="1">
      <alignment horizontal="center" vertical="center"/>
    </xf>
    <xf numFmtId="0" fontId="3" fillId="2" borderId="4" xfId="2" applyNumberFormat="1" applyAlignment="1">
      <alignment horizontal="center" vertical="center"/>
    </xf>
    <xf numFmtId="1" fontId="3" fillId="2" borderId="4" xfId="2" applyNumberFormat="1" applyAlignment="1">
      <alignment horizontal="center" vertical="center"/>
    </xf>
    <xf numFmtId="0" fontId="4" fillId="0" borderId="6" xfId="3"/>
    <xf numFmtId="0" fontId="0" fillId="0" borderId="0" xfId="0" applyAlignment="1">
      <alignment horizontal="right"/>
    </xf>
    <xf numFmtId="10" fontId="0" fillId="0" borderId="0" xfId="0" applyNumberFormat="1"/>
    <xf numFmtId="1" fontId="2" fillId="2" borderId="5" xfId="1" applyNumberFormat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0" fillId="0" borderId="0" xfId="0" applyFill="1" applyBorder="1"/>
    <xf numFmtId="10" fontId="4" fillId="0" borderId="6" xfId="3" applyNumberFormat="1"/>
  </cellXfs>
  <cellStyles count="4">
    <cellStyle name="Calculation" xfId="2" builtinId="22"/>
    <cellStyle name="Normal" xfId="0" builtinId="0"/>
    <cellStyle name="Output" xfId="1" builtinId="21"/>
    <cellStyle name="Total" xfId="3" builtinId="25"/>
  </cellStyles>
  <dxfs count="2">
    <dxf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F64"/>
  <sheetViews>
    <sheetView tabSelected="1" workbookViewId="0">
      <selection activeCell="B1" sqref="B1:W1048576"/>
    </sheetView>
  </sheetViews>
  <sheetFormatPr defaultRowHeight="15"/>
  <cols>
    <col min="1" max="1" width="6.28515625" customWidth="1"/>
    <col min="2" max="2" width="7.5703125" customWidth="1"/>
    <col min="3" max="3" width="8" customWidth="1"/>
    <col min="4" max="4" width="7.140625" customWidth="1"/>
    <col min="5" max="5" width="9.28515625" customWidth="1"/>
    <col min="6" max="6" width="7.7109375" customWidth="1"/>
    <col min="7" max="7" width="8" customWidth="1"/>
    <col min="8" max="9" width="8.140625" customWidth="1"/>
    <col min="10" max="10" width="7.7109375" customWidth="1"/>
    <col min="11" max="11" width="8" customWidth="1"/>
    <col min="12" max="12" width="8.5703125" customWidth="1"/>
    <col min="13" max="13" width="9" customWidth="1"/>
    <col min="14" max="14" width="8.85546875" customWidth="1"/>
    <col min="15" max="15" width="9.140625" customWidth="1"/>
    <col min="16" max="16" width="7.5703125" customWidth="1"/>
    <col min="17" max="18" width="7.140625" customWidth="1"/>
    <col min="19" max="19" width="8.140625" customWidth="1"/>
    <col min="20" max="20" width="9" customWidth="1"/>
    <col min="21" max="21" width="8.42578125" customWidth="1"/>
    <col min="22" max="22" width="8.85546875" customWidth="1"/>
    <col min="23" max="23" width="6.85546875" customWidth="1"/>
    <col min="24" max="24" width="7" customWidth="1"/>
    <col min="25" max="25" width="6.85546875" customWidth="1"/>
    <col min="26" max="26" width="6.5703125" customWidth="1"/>
    <col min="27" max="27" width="6.28515625" customWidth="1"/>
    <col min="28" max="29" width="6.140625" customWidth="1"/>
    <col min="30" max="30" width="7.140625" customWidth="1"/>
    <col min="31" max="31" width="9.140625" customWidth="1"/>
    <col min="32" max="32" width="10.42578125" customWidth="1"/>
  </cols>
  <sheetData>
    <row r="3" spans="1:32" ht="16.5" customHeight="1">
      <c r="A3" s="13"/>
      <c r="B3" s="14"/>
      <c r="C3" s="13"/>
      <c r="D3" s="14"/>
      <c r="E3" s="1"/>
      <c r="F3" s="1"/>
      <c r="G3" s="1"/>
      <c r="H3" s="1"/>
      <c r="I3" s="1"/>
      <c r="J3" s="1"/>
      <c r="K3" s="1"/>
      <c r="L3" s="1"/>
      <c r="M3" s="1"/>
      <c r="N3" s="4" t="s">
        <v>16</v>
      </c>
      <c r="O3" s="4" t="s">
        <v>16</v>
      </c>
      <c r="P3" s="4" t="s">
        <v>16</v>
      </c>
      <c r="Q3" s="4" t="s">
        <v>17</v>
      </c>
      <c r="R3" s="4" t="s">
        <v>17</v>
      </c>
      <c r="S3" s="4" t="s">
        <v>17</v>
      </c>
      <c r="T3" s="4" t="s">
        <v>17</v>
      </c>
      <c r="U3" s="4" t="s">
        <v>17</v>
      </c>
      <c r="V3" s="4" t="s">
        <v>16</v>
      </c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79.5" customHeight="1">
      <c r="A4" s="12" t="s">
        <v>21</v>
      </c>
      <c r="B4" s="12"/>
      <c r="C4" s="12" t="s">
        <v>5</v>
      </c>
      <c r="D4" s="12"/>
      <c r="E4" s="3" t="s">
        <v>26</v>
      </c>
      <c r="F4" s="3" t="s">
        <v>6</v>
      </c>
      <c r="G4" s="3" t="s">
        <v>7</v>
      </c>
      <c r="H4" s="3" t="s">
        <v>8</v>
      </c>
      <c r="I4" s="3" t="s">
        <v>20</v>
      </c>
      <c r="J4" s="3" t="s">
        <v>10</v>
      </c>
      <c r="K4" s="3" t="s">
        <v>9</v>
      </c>
      <c r="L4" s="3" t="s">
        <v>11</v>
      </c>
      <c r="M4" s="3" t="s">
        <v>27</v>
      </c>
      <c r="N4" s="3" t="s">
        <v>0</v>
      </c>
      <c r="O4" s="3" t="s">
        <v>28</v>
      </c>
      <c r="P4" s="3" t="s">
        <v>1</v>
      </c>
      <c r="Q4" s="3" t="s">
        <v>2</v>
      </c>
      <c r="R4" s="3" t="s">
        <v>29</v>
      </c>
      <c r="S4" s="3" t="s">
        <v>3</v>
      </c>
      <c r="T4" s="3" t="s">
        <v>30</v>
      </c>
      <c r="U4" s="3" t="s">
        <v>4</v>
      </c>
      <c r="V4" s="3" t="s">
        <v>19</v>
      </c>
      <c r="W4" s="3" t="s">
        <v>31</v>
      </c>
      <c r="X4" s="3" t="s">
        <v>32</v>
      </c>
      <c r="Y4" s="3" t="s">
        <v>33</v>
      </c>
      <c r="Z4" s="3" t="s">
        <v>34</v>
      </c>
      <c r="AA4" s="3" t="s">
        <v>35</v>
      </c>
      <c r="AB4" s="3" t="s">
        <v>36</v>
      </c>
      <c r="AC4" s="3" t="s">
        <v>37</v>
      </c>
      <c r="AD4" s="3" t="s">
        <v>18</v>
      </c>
      <c r="AE4" s="3" t="s">
        <v>38</v>
      </c>
      <c r="AF4" s="3" t="s">
        <v>39</v>
      </c>
    </row>
    <row r="5" spans="1:32">
      <c r="A5" s="7" t="s">
        <v>22</v>
      </c>
      <c r="B5" s="7" t="s">
        <v>23</v>
      </c>
      <c r="C5" s="7" t="s">
        <v>12</v>
      </c>
      <c r="D5" s="7" t="s">
        <v>12</v>
      </c>
      <c r="E5" s="8" t="s">
        <v>13</v>
      </c>
      <c r="F5" s="7" t="s">
        <v>14</v>
      </c>
      <c r="G5" s="7" t="s">
        <v>15</v>
      </c>
      <c r="H5" s="7" t="s">
        <v>15</v>
      </c>
      <c r="I5" s="7" t="s">
        <v>15</v>
      </c>
      <c r="J5" s="7"/>
      <c r="K5" s="6" t="s">
        <v>15</v>
      </c>
      <c r="L5" s="6"/>
      <c r="M5" s="6" t="s">
        <v>15</v>
      </c>
      <c r="N5" s="7"/>
      <c r="O5" s="8"/>
      <c r="P5" s="7"/>
      <c r="Q5" s="7"/>
      <c r="R5" s="7"/>
      <c r="S5" s="7"/>
      <c r="T5" s="6"/>
      <c r="U5" s="6"/>
      <c r="V5" s="6"/>
      <c r="W5" s="7"/>
      <c r="X5" s="8"/>
      <c r="Y5" s="7"/>
      <c r="Z5" s="7"/>
      <c r="AA5" s="7"/>
      <c r="AB5" s="7"/>
      <c r="AC5" s="6"/>
      <c r="AD5" s="6"/>
      <c r="AE5" s="6"/>
      <c r="AF5" s="6"/>
    </row>
    <row r="6" spans="1:32">
      <c r="A6" s="5"/>
      <c r="B6" s="5"/>
      <c r="C6" s="5" t="s">
        <v>24</v>
      </c>
      <c r="D6" s="5" t="s">
        <v>25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>
        <f>A6+1</f>
        <v>1</v>
      </c>
      <c r="B7">
        <v>43</v>
      </c>
      <c r="C7">
        <v>123</v>
      </c>
      <c r="D7">
        <v>78</v>
      </c>
      <c r="E7">
        <v>97.8</v>
      </c>
      <c r="F7">
        <v>87</v>
      </c>
      <c r="G7">
        <v>319</v>
      </c>
      <c r="H7">
        <v>53</v>
      </c>
      <c r="I7">
        <v>43</v>
      </c>
      <c r="J7">
        <v>3352</v>
      </c>
      <c r="K7">
        <v>48</v>
      </c>
      <c r="L7">
        <v>3213</v>
      </c>
      <c r="M7">
        <v>47</v>
      </c>
      <c r="N7" s="10" t="str">
        <f>IF(AND(C7&gt;=140,D7&gt;=90),"1","-1")</f>
        <v>-1</v>
      </c>
      <c r="O7" s="10" t="str">
        <f>IF(E7&gt;=98,"1","-1")</f>
        <v>-1</v>
      </c>
      <c r="P7" s="10" t="str">
        <f>IF(F7&gt;100,"1","-1")</f>
        <v>-1</v>
      </c>
      <c r="Q7" s="10" t="str">
        <f>IF(F7&lt;60,"1","-1")</f>
        <v>-1</v>
      </c>
      <c r="R7" s="10" t="str">
        <f>IF(G7&lt;240,"1","-1")</f>
        <v>-1</v>
      </c>
      <c r="S7" s="10" t="str">
        <f>IF(J7&lt;L7,"1","-1")</f>
        <v>-1</v>
      </c>
      <c r="T7" s="10" t="str">
        <f>IF((J7/K7)&lt;(L7/M7),"1","-1")</f>
        <v>-1</v>
      </c>
      <c r="U7" s="10" t="str">
        <f>IF(H7&lt;40,"1","-1")</f>
        <v>-1</v>
      </c>
      <c r="V7" s="10" t="str">
        <f>IF(I7&gt;=35,"1","-1")</f>
        <v>1</v>
      </c>
      <c r="W7" s="10" t="str">
        <f>IF((N7+O7+X7)&gt;=0,"1","-1")</f>
        <v>-1</v>
      </c>
      <c r="X7" s="10" t="str">
        <f>IF((O7+P7+N7)&gt;=0,"1","-1")</f>
        <v>-1</v>
      </c>
      <c r="Y7" s="10" t="str">
        <f>IF((Q7+N7+W7+X7)&gt;=0,"1","-1")</f>
        <v>-1</v>
      </c>
      <c r="Z7" s="10" t="str">
        <f>IF((P7+N7)&gt;=0,"1","-1")</f>
        <v>-1</v>
      </c>
      <c r="AA7" s="10" t="str">
        <f>IF((S7+T7)&gt;=0,"1","-1")</f>
        <v>-1</v>
      </c>
      <c r="AB7" s="10" t="str">
        <f>IF((R7+U7)&gt;=0,"1","-1")</f>
        <v>-1</v>
      </c>
      <c r="AC7" s="10" t="str">
        <f>IF((R7+W7+Y7+V7)&gt;=0,"1","-1")</f>
        <v>-1</v>
      </c>
      <c r="AD7">
        <f>W7+X7+Y7+Z7+AA7+AB7+AC7</f>
        <v>-7</v>
      </c>
      <c r="AE7">
        <f>(1/(1+EXP(-AD7)))</f>
        <v>9.1105119440064539E-4</v>
      </c>
      <c r="AF7" s="11">
        <f>(AE7)</f>
        <v>9.1105119440064539E-4</v>
      </c>
    </row>
    <row r="8" spans="1:32">
      <c r="A8">
        <f t="shared" ref="A8:A31" si="0">A7+1</f>
        <v>2</v>
      </c>
      <c r="B8">
        <v>26</v>
      </c>
      <c r="C8">
        <v>122</v>
      </c>
      <c r="D8">
        <v>77</v>
      </c>
      <c r="E8">
        <v>98.1</v>
      </c>
      <c r="F8">
        <v>55</v>
      </c>
      <c r="G8">
        <v>365</v>
      </c>
      <c r="H8">
        <v>72</v>
      </c>
      <c r="I8">
        <v>3</v>
      </c>
      <c r="J8">
        <v>7325</v>
      </c>
      <c r="K8">
        <v>84</v>
      </c>
      <c r="L8">
        <v>7193</v>
      </c>
      <c r="M8">
        <v>81</v>
      </c>
      <c r="N8" s="10" t="str">
        <f t="shared" ref="N8:N31" si="1">IF(AND(C8&gt;=140,D8&gt;=90),"1","-1")</f>
        <v>-1</v>
      </c>
      <c r="O8" s="10" t="str">
        <f t="shared" ref="O8:O31" si="2">IF(E8&gt;=98,"1","-1")</f>
        <v>1</v>
      </c>
      <c r="P8" s="10" t="str">
        <f t="shared" ref="P8:P31" si="3">IF(F8&gt;100,"1","-1")</f>
        <v>-1</v>
      </c>
      <c r="Q8" s="10" t="str">
        <f t="shared" ref="Q8:Q9" si="4">IF(F8&lt;60,"1","-1")</f>
        <v>1</v>
      </c>
      <c r="R8" s="10" t="str">
        <f t="shared" ref="R8:R31" si="5">IF(G8&lt;240,"1","-1")</f>
        <v>-1</v>
      </c>
      <c r="S8" s="10" t="str">
        <f t="shared" ref="S8:S31" si="6">IF(J8&lt;L8,"1","-1")</f>
        <v>-1</v>
      </c>
      <c r="T8" s="10" t="str">
        <f t="shared" ref="T8:T31" si="7">IF((J8/K8)&lt;(L8/M8),"1","-1")</f>
        <v>1</v>
      </c>
      <c r="U8" s="10" t="str">
        <f t="shared" ref="U8:U31" si="8">IF(H8&lt;40,"1","-1")</f>
        <v>-1</v>
      </c>
      <c r="V8" s="10" t="str">
        <f t="shared" ref="V8:V31" si="9">IF(I8&gt;=35,"1","-1")</f>
        <v>-1</v>
      </c>
      <c r="W8" s="10" t="str">
        <f t="shared" ref="W8:W31" si="10">IF((N8+O8+X8)&gt;=0,"1","-1")</f>
        <v>-1</v>
      </c>
      <c r="X8" s="10" t="str">
        <f t="shared" ref="X8:X31" si="11">IF((O8+P8+N8)&gt;=0,"1","-1")</f>
        <v>-1</v>
      </c>
      <c r="Y8" s="10" t="str">
        <f t="shared" ref="Y8:Y31" si="12">IF((Q8+N8+W8+X8)&gt;=0,"1","-1")</f>
        <v>-1</v>
      </c>
      <c r="Z8" s="10" t="str">
        <f t="shared" ref="Z8:Z31" si="13">IF((P8+N8)&gt;=0,"1","-1")</f>
        <v>-1</v>
      </c>
      <c r="AA8" s="10" t="str">
        <f t="shared" ref="AA8:AA31" si="14">IF((S8+T8)&gt;=0,"1","-1")</f>
        <v>1</v>
      </c>
      <c r="AB8" s="10" t="str">
        <f t="shared" ref="AB8:AB31" si="15">IF((R8+U8)&gt;=0,"1","-1")</f>
        <v>-1</v>
      </c>
      <c r="AC8" s="10" t="str">
        <f t="shared" ref="AC8:AC31" si="16">IF((R8+W8+Y8+V8)&gt;=0,"1","-1")</f>
        <v>-1</v>
      </c>
      <c r="AD8">
        <f t="shared" ref="AD8:AD31" si="17">W8+X8+Y8+Z8+AA8+AB8+AC8</f>
        <v>-5</v>
      </c>
      <c r="AE8">
        <f t="shared" ref="AE8:AE31" si="18">(1/(1+EXP(-AD8)))</f>
        <v>6.6928509242848554E-3</v>
      </c>
      <c r="AF8" s="11">
        <f t="shared" ref="AF8:AF34" si="19">(AE8)</f>
        <v>6.6928509242848554E-3</v>
      </c>
    </row>
    <row r="9" spans="1:32">
      <c r="A9">
        <f t="shared" si="0"/>
        <v>3</v>
      </c>
      <c r="B9">
        <v>24</v>
      </c>
      <c r="C9">
        <v>126</v>
      </c>
      <c r="D9">
        <v>86</v>
      </c>
      <c r="E9">
        <v>98.2</v>
      </c>
      <c r="F9">
        <v>83</v>
      </c>
      <c r="G9">
        <v>307</v>
      </c>
      <c r="H9">
        <v>57</v>
      </c>
      <c r="I9">
        <v>7</v>
      </c>
      <c r="J9">
        <v>6214</v>
      </c>
      <c r="K9">
        <v>71</v>
      </c>
      <c r="L9">
        <v>6997</v>
      </c>
      <c r="M9">
        <v>77</v>
      </c>
      <c r="N9" s="10" t="str">
        <f t="shared" si="1"/>
        <v>-1</v>
      </c>
      <c r="O9" s="10" t="str">
        <f t="shared" si="2"/>
        <v>1</v>
      </c>
      <c r="P9" s="10" t="str">
        <f t="shared" si="3"/>
        <v>-1</v>
      </c>
      <c r="Q9" s="10" t="str">
        <f t="shared" si="4"/>
        <v>-1</v>
      </c>
      <c r="R9" s="10" t="str">
        <f t="shared" si="5"/>
        <v>-1</v>
      </c>
      <c r="S9" s="10" t="str">
        <f t="shared" si="6"/>
        <v>1</v>
      </c>
      <c r="T9" s="10" t="str">
        <f t="shared" si="7"/>
        <v>1</v>
      </c>
      <c r="U9" s="10" t="str">
        <f t="shared" si="8"/>
        <v>-1</v>
      </c>
      <c r="V9" s="10" t="str">
        <f t="shared" si="9"/>
        <v>-1</v>
      </c>
      <c r="W9" s="10" t="str">
        <f t="shared" si="10"/>
        <v>-1</v>
      </c>
      <c r="X9" s="10" t="str">
        <f t="shared" si="11"/>
        <v>-1</v>
      </c>
      <c r="Y9" s="10" t="str">
        <f t="shared" si="12"/>
        <v>-1</v>
      </c>
      <c r="Z9" s="10" t="str">
        <f t="shared" si="13"/>
        <v>-1</v>
      </c>
      <c r="AA9" s="10" t="str">
        <f t="shared" si="14"/>
        <v>1</v>
      </c>
      <c r="AB9" s="10" t="str">
        <f t="shared" si="15"/>
        <v>-1</v>
      </c>
      <c r="AC9" s="10" t="str">
        <f t="shared" si="16"/>
        <v>-1</v>
      </c>
      <c r="AD9">
        <f t="shared" si="17"/>
        <v>-5</v>
      </c>
      <c r="AE9">
        <f t="shared" si="18"/>
        <v>6.6928509242848554E-3</v>
      </c>
      <c r="AF9" s="11">
        <f t="shared" si="19"/>
        <v>6.6928509242848554E-3</v>
      </c>
    </row>
    <row r="10" spans="1:32">
      <c r="A10">
        <f t="shared" si="0"/>
        <v>4</v>
      </c>
      <c r="B10" s="15">
        <v>39</v>
      </c>
      <c r="C10" s="15">
        <v>116</v>
      </c>
      <c r="D10" s="15">
        <v>75</v>
      </c>
      <c r="E10" s="15">
        <v>97.8</v>
      </c>
      <c r="F10" s="15">
        <v>46</v>
      </c>
      <c r="G10" s="15">
        <v>363</v>
      </c>
      <c r="H10" s="15">
        <v>64</v>
      </c>
      <c r="I10" s="15">
        <v>85</v>
      </c>
      <c r="J10" s="15">
        <v>3721</v>
      </c>
      <c r="K10" s="15">
        <v>44</v>
      </c>
      <c r="L10" s="15">
        <v>4366</v>
      </c>
      <c r="M10" s="15">
        <v>53</v>
      </c>
      <c r="N10" s="10" t="str">
        <f t="shared" si="1"/>
        <v>-1</v>
      </c>
      <c r="O10" s="10" t="str">
        <f t="shared" si="2"/>
        <v>-1</v>
      </c>
      <c r="P10" s="10" t="str">
        <f t="shared" si="3"/>
        <v>-1</v>
      </c>
      <c r="Q10" s="10" t="str">
        <f t="shared" ref="Q10:Q31" si="20">IF(F10&lt;60,"1","-1")</f>
        <v>1</v>
      </c>
      <c r="R10" s="10" t="str">
        <f t="shared" si="5"/>
        <v>-1</v>
      </c>
      <c r="S10" s="10" t="str">
        <f t="shared" si="6"/>
        <v>1</v>
      </c>
      <c r="T10" s="10" t="str">
        <f t="shared" si="7"/>
        <v>-1</v>
      </c>
      <c r="U10" s="10" t="str">
        <f t="shared" si="8"/>
        <v>-1</v>
      </c>
      <c r="V10" s="10" t="str">
        <f t="shared" si="9"/>
        <v>1</v>
      </c>
      <c r="W10" s="10" t="str">
        <f t="shared" si="10"/>
        <v>-1</v>
      </c>
      <c r="X10" s="10" t="str">
        <f t="shared" si="11"/>
        <v>-1</v>
      </c>
      <c r="Y10" s="10" t="str">
        <f t="shared" si="12"/>
        <v>-1</v>
      </c>
      <c r="Z10" s="10" t="str">
        <f t="shared" si="13"/>
        <v>-1</v>
      </c>
      <c r="AA10" s="10" t="str">
        <f t="shared" si="14"/>
        <v>1</v>
      </c>
      <c r="AB10" s="10" t="str">
        <f t="shared" si="15"/>
        <v>-1</v>
      </c>
      <c r="AC10" s="10" t="str">
        <f t="shared" si="16"/>
        <v>-1</v>
      </c>
      <c r="AD10">
        <f t="shared" si="17"/>
        <v>-5</v>
      </c>
      <c r="AE10">
        <f t="shared" si="18"/>
        <v>6.6928509242848554E-3</v>
      </c>
      <c r="AF10" s="11">
        <f t="shared" si="19"/>
        <v>6.6928509242848554E-3</v>
      </c>
    </row>
    <row r="11" spans="1:32">
      <c r="A11">
        <f t="shared" si="0"/>
        <v>5</v>
      </c>
      <c r="B11" s="15">
        <v>23</v>
      </c>
      <c r="C11" s="15">
        <v>121</v>
      </c>
      <c r="D11" s="15">
        <v>81</v>
      </c>
      <c r="E11" s="15">
        <v>97.9</v>
      </c>
      <c r="F11" s="15">
        <v>102</v>
      </c>
      <c r="G11" s="15">
        <v>372</v>
      </c>
      <c r="H11" s="15">
        <v>61</v>
      </c>
      <c r="I11" s="15">
        <v>0</v>
      </c>
      <c r="J11" s="15">
        <v>4615</v>
      </c>
      <c r="K11" s="15">
        <v>55</v>
      </c>
      <c r="L11" s="15">
        <v>4599</v>
      </c>
      <c r="M11" s="15">
        <v>57</v>
      </c>
      <c r="N11" s="10" t="str">
        <f t="shared" si="1"/>
        <v>-1</v>
      </c>
      <c r="O11" s="10" t="str">
        <f t="shared" si="2"/>
        <v>-1</v>
      </c>
      <c r="P11" s="10" t="str">
        <f t="shared" si="3"/>
        <v>1</v>
      </c>
      <c r="Q11" s="10" t="str">
        <f t="shared" si="20"/>
        <v>-1</v>
      </c>
      <c r="R11" s="10" t="str">
        <f t="shared" si="5"/>
        <v>-1</v>
      </c>
      <c r="S11" s="10" t="str">
        <f t="shared" si="6"/>
        <v>-1</v>
      </c>
      <c r="T11" s="10" t="str">
        <f t="shared" si="7"/>
        <v>-1</v>
      </c>
      <c r="U11" s="10" t="str">
        <f t="shared" si="8"/>
        <v>-1</v>
      </c>
      <c r="V11" s="10" t="str">
        <f t="shared" si="9"/>
        <v>-1</v>
      </c>
      <c r="W11" s="10" t="str">
        <f t="shared" si="10"/>
        <v>-1</v>
      </c>
      <c r="X11" s="10" t="str">
        <f t="shared" si="11"/>
        <v>-1</v>
      </c>
      <c r="Y11" s="10" t="str">
        <f t="shared" si="12"/>
        <v>-1</v>
      </c>
      <c r="Z11" s="10" t="str">
        <f t="shared" si="13"/>
        <v>1</v>
      </c>
      <c r="AA11" s="10" t="str">
        <f t="shared" si="14"/>
        <v>-1</v>
      </c>
      <c r="AB11" s="10" t="str">
        <f t="shared" si="15"/>
        <v>-1</v>
      </c>
      <c r="AC11" s="10" t="str">
        <f t="shared" si="16"/>
        <v>-1</v>
      </c>
      <c r="AD11">
        <f t="shared" si="17"/>
        <v>-5</v>
      </c>
      <c r="AE11">
        <f t="shared" si="18"/>
        <v>6.6928509242848554E-3</v>
      </c>
      <c r="AF11" s="11">
        <f t="shared" si="19"/>
        <v>6.6928509242848554E-3</v>
      </c>
    </row>
    <row r="12" spans="1:32">
      <c r="A12">
        <f t="shared" si="0"/>
        <v>6</v>
      </c>
      <c r="B12" s="15">
        <v>24</v>
      </c>
      <c r="C12" s="15">
        <v>121</v>
      </c>
      <c r="D12" s="15">
        <v>76</v>
      </c>
      <c r="E12" s="15">
        <v>97.9</v>
      </c>
      <c r="F12" s="15">
        <v>91</v>
      </c>
      <c r="G12" s="15">
        <v>342</v>
      </c>
      <c r="H12" s="15">
        <v>85</v>
      </c>
      <c r="I12" s="15">
        <v>14</v>
      </c>
      <c r="J12" s="15">
        <v>3917</v>
      </c>
      <c r="K12" s="15">
        <v>47</v>
      </c>
      <c r="L12" s="15">
        <v>3878</v>
      </c>
      <c r="M12" s="15">
        <v>47</v>
      </c>
      <c r="N12" s="10" t="str">
        <f t="shared" si="1"/>
        <v>-1</v>
      </c>
      <c r="O12" s="10" t="str">
        <f t="shared" si="2"/>
        <v>-1</v>
      </c>
      <c r="P12" s="10" t="str">
        <f t="shared" si="3"/>
        <v>-1</v>
      </c>
      <c r="Q12" s="10" t="str">
        <f t="shared" si="20"/>
        <v>-1</v>
      </c>
      <c r="R12" s="10" t="str">
        <f t="shared" si="5"/>
        <v>-1</v>
      </c>
      <c r="S12" s="10" t="str">
        <f t="shared" si="6"/>
        <v>-1</v>
      </c>
      <c r="T12" s="10" t="str">
        <f t="shared" si="7"/>
        <v>-1</v>
      </c>
      <c r="U12" s="10" t="str">
        <f t="shared" si="8"/>
        <v>-1</v>
      </c>
      <c r="V12" s="10" t="str">
        <f t="shared" si="9"/>
        <v>-1</v>
      </c>
      <c r="W12" s="10" t="str">
        <f t="shared" si="10"/>
        <v>-1</v>
      </c>
      <c r="X12" s="10" t="str">
        <f t="shared" si="11"/>
        <v>-1</v>
      </c>
      <c r="Y12" s="10" t="str">
        <f t="shared" si="12"/>
        <v>-1</v>
      </c>
      <c r="Z12" s="10" t="str">
        <f t="shared" si="13"/>
        <v>-1</v>
      </c>
      <c r="AA12" s="10" t="str">
        <f t="shared" si="14"/>
        <v>-1</v>
      </c>
      <c r="AB12" s="10" t="str">
        <f t="shared" si="15"/>
        <v>-1</v>
      </c>
      <c r="AC12" s="10" t="str">
        <f t="shared" si="16"/>
        <v>-1</v>
      </c>
      <c r="AD12">
        <f t="shared" si="17"/>
        <v>-7</v>
      </c>
      <c r="AE12">
        <f t="shared" si="18"/>
        <v>9.1105119440064539E-4</v>
      </c>
      <c r="AF12" s="11">
        <f t="shared" si="19"/>
        <v>9.1105119440064539E-4</v>
      </c>
    </row>
    <row r="13" spans="1:32">
      <c r="A13">
        <f t="shared" si="0"/>
        <v>7</v>
      </c>
      <c r="B13" s="15">
        <v>24</v>
      </c>
      <c r="C13" s="15">
        <v>111</v>
      </c>
      <c r="D13" s="15">
        <v>73</v>
      </c>
      <c r="E13" s="15">
        <v>98</v>
      </c>
      <c r="F13" s="15">
        <v>73</v>
      </c>
      <c r="G13" s="15">
        <v>326</v>
      </c>
      <c r="H13" s="15">
        <v>66</v>
      </c>
      <c r="I13" s="15">
        <v>32</v>
      </c>
      <c r="J13" s="15">
        <v>5321</v>
      </c>
      <c r="K13" s="15">
        <v>61</v>
      </c>
      <c r="L13" s="15">
        <v>5629</v>
      </c>
      <c r="M13" s="15">
        <v>64</v>
      </c>
      <c r="N13" s="10" t="str">
        <f t="shared" si="1"/>
        <v>-1</v>
      </c>
      <c r="O13" s="10" t="str">
        <f t="shared" si="2"/>
        <v>1</v>
      </c>
      <c r="P13" s="10" t="str">
        <f t="shared" si="3"/>
        <v>-1</v>
      </c>
      <c r="Q13" s="10" t="str">
        <f t="shared" si="20"/>
        <v>-1</v>
      </c>
      <c r="R13" s="10" t="str">
        <f t="shared" si="5"/>
        <v>-1</v>
      </c>
      <c r="S13" s="10" t="str">
        <f t="shared" si="6"/>
        <v>1</v>
      </c>
      <c r="T13" s="10" t="str">
        <f t="shared" si="7"/>
        <v>1</v>
      </c>
      <c r="U13" s="10" t="str">
        <f t="shared" si="8"/>
        <v>-1</v>
      </c>
      <c r="V13" s="10" t="str">
        <f t="shared" si="9"/>
        <v>-1</v>
      </c>
      <c r="W13" s="10" t="str">
        <f t="shared" si="10"/>
        <v>-1</v>
      </c>
      <c r="X13" s="10" t="str">
        <f t="shared" si="11"/>
        <v>-1</v>
      </c>
      <c r="Y13" s="10" t="str">
        <f t="shared" si="12"/>
        <v>-1</v>
      </c>
      <c r="Z13" s="10" t="str">
        <f t="shared" si="13"/>
        <v>-1</v>
      </c>
      <c r="AA13" s="10" t="str">
        <f t="shared" si="14"/>
        <v>1</v>
      </c>
      <c r="AB13" s="10" t="str">
        <f t="shared" si="15"/>
        <v>-1</v>
      </c>
      <c r="AC13" s="10" t="str">
        <f t="shared" si="16"/>
        <v>-1</v>
      </c>
      <c r="AD13">
        <f t="shared" si="17"/>
        <v>-5</v>
      </c>
      <c r="AE13">
        <f t="shared" si="18"/>
        <v>6.6928509242848554E-3</v>
      </c>
      <c r="AF13" s="11">
        <f t="shared" si="19"/>
        <v>6.6928509242848554E-3</v>
      </c>
    </row>
    <row r="14" spans="1:32">
      <c r="A14">
        <f t="shared" si="0"/>
        <v>8</v>
      </c>
      <c r="B14" s="15">
        <v>24</v>
      </c>
      <c r="C14" s="15">
        <v>126</v>
      </c>
      <c r="D14" s="15">
        <v>78</v>
      </c>
      <c r="E14" s="15">
        <v>97.9</v>
      </c>
      <c r="F14" s="15">
        <v>83</v>
      </c>
      <c r="G14" s="15">
        <v>332</v>
      </c>
      <c r="H14" s="15">
        <v>70</v>
      </c>
      <c r="I14" s="15">
        <v>17</v>
      </c>
      <c r="J14" s="15">
        <v>3323</v>
      </c>
      <c r="K14" s="15">
        <v>40</v>
      </c>
      <c r="L14" s="15">
        <v>3756</v>
      </c>
      <c r="M14" s="15">
        <v>43</v>
      </c>
      <c r="N14" s="10" t="str">
        <f t="shared" si="1"/>
        <v>-1</v>
      </c>
      <c r="O14" s="10" t="str">
        <f t="shared" si="2"/>
        <v>-1</v>
      </c>
      <c r="P14" s="10" t="str">
        <f t="shared" si="3"/>
        <v>-1</v>
      </c>
      <c r="Q14" s="10" t="str">
        <f t="shared" si="20"/>
        <v>-1</v>
      </c>
      <c r="R14" s="10" t="str">
        <f t="shared" si="5"/>
        <v>-1</v>
      </c>
      <c r="S14" s="10" t="str">
        <f t="shared" si="6"/>
        <v>1</v>
      </c>
      <c r="T14" s="10" t="str">
        <f t="shared" si="7"/>
        <v>1</v>
      </c>
      <c r="U14" s="10" t="str">
        <f t="shared" si="8"/>
        <v>-1</v>
      </c>
      <c r="V14" s="10" t="str">
        <f t="shared" si="9"/>
        <v>-1</v>
      </c>
      <c r="W14" s="10" t="str">
        <f t="shared" si="10"/>
        <v>-1</v>
      </c>
      <c r="X14" s="10" t="str">
        <f t="shared" si="11"/>
        <v>-1</v>
      </c>
      <c r="Y14" s="10" t="str">
        <f t="shared" si="12"/>
        <v>-1</v>
      </c>
      <c r="Z14" s="10" t="str">
        <f t="shared" si="13"/>
        <v>-1</v>
      </c>
      <c r="AA14" s="10" t="str">
        <f t="shared" si="14"/>
        <v>1</v>
      </c>
      <c r="AB14" s="10" t="str">
        <f t="shared" si="15"/>
        <v>-1</v>
      </c>
      <c r="AC14" s="10" t="str">
        <f t="shared" si="16"/>
        <v>-1</v>
      </c>
      <c r="AD14">
        <f t="shared" si="17"/>
        <v>-5</v>
      </c>
      <c r="AE14">
        <f t="shared" si="18"/>
        <v>6.6928509242848554E-3</v>
      </c>
      <c r="AF14" s="11">
        <f t="shared" si="19"/>
        <v>6.6928509242848554E-3</v>
      </c>
    </row>
    <row r="15" spans="1:32">
      <c r="A15">
        <f t="shared" si="0"/>
        <v>9</v>
      </c>
      <c r="B15" s="15">
        <v>23</v>
      </c>
      <c r="C15" s="15">
        <v>108</v>
      </c>
      <c r="D15" s="15">
        <v>72</v>
      </c>
      <c r="E15" s="15">
        <v>97.8</v>
      </c>
      <c r="F15" s="15">
        <v>45</v>
      </c>
      <c r="G15" s="15">
        <v>291</v>
      </c>
      <c r="H15" s="15">
        <v>57</v>
      </c>
      <c r="I15" s="15">
        <v>12</v>
      </c>
      <c r="J15" s="15">
        <v>8723</v>
      </c>
      <c r="K15" s="15">
        <v>101</v>
      </c>
      <c r="L15" s="15">
        <v>8313</v>
      </c>
      <c r="M15" s="15">
        <v>99</v>
      </c>
      <c r="N15" s="10" t="str">
        <f t="shared" si="1"/>
        <v>-1</v>
      </c>
      <c r="O15" s="10" t="str">
        <f t="shared" si="2"/>
        <v>-1</v>
      </c>
      <c r="P15" s="10" t="str">
        <f t="shared" si="3"/>
        <v>-1</v>
      </c>
      <c r="Q15" s="10" t="str">
        <f t="shared" si="20"/>
        <v>1</v>
      </c>
      <c r="R15" s="10" t="str">
        <f t="shared" si="5"/>
        <v>-1</v>
      </c>
      <c r="S15" s="10" t="str">
        <f t="shared" si="6"/>
        <v>-1</v>
      </c>
      <c r="T15" s="10" t="str">
        <f t="shared" si="7"/>
        <v>-1</v>
      </c>
      <c r="U15" s="10" t="str">
        <f t="shared" si="8"/>
        <v>-1</v>
      </c>
      <c r="V15" s="10" t="str">
        <f t="shared" si="9"/>
        <v>-1</v>
      </c>
      <c r="W15" s="10" t="str">
        <f t="shared" si="10"/>
        <v>-1</v>
      </c>
      <c r="X15" s="10" t="str">
        <f t="shared" si="11"/>
        <v>-1</v>
      </c>
      <c r="Y15" s="10" t="str">
        <f t="shared" si="12"/>
        <v>-1</v>
      </c>
      <c r="Z15" s="10" t="str">
        <f t="shared" si="13"/>
        <v>-1</v>
      </c>
      <c r="AA15" s="10" t="str">
        <f t="shared" si="14"/>
        <v>-1</v>
      </c>
      <c r="AB15" s="10" t="str">
        <f t="shared" si="15"/>
        <v>-1</v>
      </c>
      <c r="AC15" s="10" t="str">
        <f t="shared" si="16"/>
        <v>-1</v>
      </c>
      <c r="AD15">
        <f t="shared" si="17"/>
        <v>-7</v>
      </c>
      <c r="AE15">
        <f t="shared" si="18"/>
        <v>9.1105119440064539E-4</v>
      </c>
      <c r="AF15" s="11">
        <f t="shared" si="19"/>
        <v>9.1105119440064539E-4</v>
      </c>
    </row>
    <row r="16" spans="1:32">
      <c r="A16">
        <f t="shared" si="0"/>
        <v>10</v>
      </c>
      <c r="B16" s="15">
        <v>23</v>
      </c>
      <c r="C16" s="15">
        <v>138</v>
      </c>
      <c r="D16" s="15">
        <v>92</v>
      </c>
      <c r="E16" s="15">
        <v>98.1</v>
      </c>
      <c r="F16" s="15">
        <v>98</v>
      </c>
      <c r="G16" s="15">
        <v>350</v>
      </c>
      <c r="H16" s="15">
        <v>105</v>
      </c>
      <c r="I16" s="15">
        <v>2</v>
      </c>
      <c r="J16" s="15">
        <v>5993</v>
      </c>
      <c r="K16" s="15">
        <v>66</v>
      </c>
      <c r="L16" s="15">
        <v>5098</v>
      </c>
      <c r="M16" s="15">
        <v>59</v>
      </c>
      <c r="N16" s="10" t="str">
        <f t="shared" si="1"/>
        <v>-1</v>
      </c>
      <c r="O16" s="10" t="str">
        <f t="shared" si="2"/>
        <v>1</v>
      </c>
      <c r="P16" s="10" t="str">
        <f t="shared" si="3"/>
        <v>-1</v>
      </c>
      <c r="Q16" s="10" t="str">
        <f t="shared" si="20"/>
        <v>-1</v>
      </c>
      <c r="R16" s="10" t="str">
        <f t="shared" si="5"/>
        <v>-1</v>
      </c>
      <c r="S16" s="10" t="str">
        <f t="shared" si="6"/>
        <v>-1</v>
      </c>
      <c r="T16" s="10" t="str">
        <f t="shared" si="7"/>
        <v>-1</v>
      </c>
      <c r="U16" s="10" t="str">
        <f t="shared" si="8"/>
        <v>-1</v>
      </c>
      <c r="V16" s="10" t="str">
        <f t="shared" si="9"/>
        <v>-1</v>
      </c>
      <c r="W16" s="10" t="str">
        <f t="shared" si="10"/>
        <v>-1</v>
      </c>
      <c r="X16" s="10" t="str">
        <f t="shared" si="11"/>
        <v>-1</v>
      </c>
      <c r="Y16" s="10" t="str">
        <f t="shared" si="12"/>
        <v>-1</v>
      </c>
      <c r="Z16" s="10" t="str">
        <f t="shared" si="13"/>
        <v>-1</v>
      </c>
      <c r="AA16" s="10" t="str">
        <f t="shared" si="14"/>
        <v>-1</v>
      </c>
      <c r="AB16" s="10" t="str">
        <f t="shared" si="15"/>
        <v>-1</v>
      </c>
      <c r="AC16" s="10" t="str">
        <f t="shared" si="16"/>
        <v>-1</v>
      </c>
      <c r="AD16">
        <f t="shared" si="17"/>
        <v>-7</v>
      </c>
      <c r="AE16">
        <f t="shared" si="18"/>
        <v>9.1105119440064539E-4</v>
      </c>
      <c r="AF16" s="11">
        <f t="shared" si="19"/>
        <v>9.1105119440064539E-4</v>
      </c>
    </row>
    <row r="17" spans="1:32">
      <c r="A17">
        <f t="shared" si="0"/>
        <v>11</v>
      </c>
      <c r="B17" s="15">
        <v>22</v>
      </c>
      <c r="C17" s="15">
        <v>125</v>
      </c>
      <c r="D17" s="15">
        <v>87</v>
      </c>
      <c r="E17" s="15">
        <v>98</v>
      </c>
      <c r="F17" s="15">
        <v>47</v>
      </c>
      <c r="G17" s="15">
        <v>274</v>
      </c>
      <c r="H17" s="15">
        <v>33</v>
      </c>
      <c r="I17" s="15">
        <v>3</v>
      </c>
      <c r="J17" s="15">
        <v>9329</v>
      </c>
      <c r="K17" s="15">
        <v>97</v>
      </c>
      <c r="L17" s="15">
        <v>10213</v>
      </c>
      <c r="M17" s="15">
        <v>109</v>
      </c>
      <c r="N17" s="10" t="str">
        <f t="shared" si="1"/>
        <v>-1</v>
      </c>
      <c r="O17" s="10" t="str">
        <f t="shared" si="2"/>
        <v>1</v>
      </c>
      <c r="P17" s="10" t="str">
        <f t="shared" si="3"/>
        <v>-1</v>
      </c>
      <c r="Q17" s="10" t="str">
        <f t="shared" si="20"/>
        <v>1</v>
      </c>
      <c r="R17" s="10" t="str">
        <f t="shared" si="5"/>
        <v>-1</v>
      </c>
      <c r="S17" s="10" t="str">
        <f t="shared" si="6"/>
        <v>1</v>
      </c>
      <c r="T17" s="10" t="str">
        <f t="shared" si="7"/>
        <v>-1</v>
      </c>
      <c r="U17" s="10" t="str">
        <f t="shared" si="8"/>
        <v>1</v>
      </c>
      <c r="V17" s="10" t="str">
        <f t="shared" si="9"/>
        <v>-1</v>
      </c>
      <c r="W17" s="10" t="str">
        <f t="shared" si="10"/>
        <v>-1</v>
      </c>
      <c r="X17" s="10" t="str">
        <f t="shared" si="11"/>
        <v>-1</v>
      </c>
      <c r="Y17" s="10" t="str">
        <f t="shared" si="12"/>
        <v>-1</v>
      </c>
      <c r="Z17" s="10" t="str">
        <f t="shared" si="13"/>
        <v>-1</v>
      </c>
      <c r="AA17" s="10" t="str">
        <f t="shared" si="14"/>
        <v>1</v>
      </c>
      <c r="AB17" s="10" t="str">
        <f t="shared" si="15"/>
        <v>1</v>
      </c>
      <c r="AC17" s="10" t="str">
        <f t="shared" si="16"/>
        <v>-1</v>
      </c>
      <c r="AD17">
        <f t="shared" si="17"/>
        <v>-3</v>
      </c>
      <c r="AE17">
        <f t="shared" si="18"/>
        <v>4.7425873177566781E-2</v>
      </c>
      <c r="AF17" s="11">
        <f t="shared" si="19"/>
        <v>4.7425873177566781E-2</v>
      </c>
    </row>
    <row r="18" spans="1:32">
      <c r="A18">
        <f t="shared" si="0"/>
        <v>12</v>
      </c>
      <c r="B18" s="15">
        <v>23</v>
      </c>
      <c r="C18" s="15">
        <v>136</v>
      </c>
      <c r="D18" s="15">
        <v>90</v>
      </c>
      <c r="E18" s="15">
        <v>97.9</v>
      </c>
      <c r="F18" s="15">
        <v>93</v>
      </c>
      <c r="G18" s="15">
        <v>475</v>
      </c>
      <c r="H18" s="15">
        <v>114</v>
      </c>
      <c r="I18" s="15">
        <v>5</v>
      </c>
      <c r="J18" s="15">
        <v>7921</v>
      </c>
      <c r="K18" s="15">
        <v>88</v>
      </c>
      <c r="L18" s="15">
        <v>8111</v>
      </c>
      <c r="M18" s="15">
        <v>96</v>
      </c>
      <c r="N18" s="10" t="str">
        <f t="shared" si="1"/>
        <v>-1</v>
      </c>
      <c r="O18" s="10" t="str">
        <f t="shared" si="2"/>
        <v>-1</v>
      </c>
      <c r="P18" s="10" t="str">
        <f t="shared" si="3"/>
        <v>-1</v>
      </c>
      <c r="Q18" s="10" t="str">
        <f t="shared" si="20"/>
        <v>-1</v>
      </c>
      <c r="R18" s="10" t="str">
        <f t="shared" si="5"/>
        <v>-1</v>
      </c>
      <c r="S18" s="10" t="str">
        <f t="shared" si="6"/>
        <v>1</v>
      </c>
      <c r="T18" s="10" t="str">
        <f t="shared" si="7"/>
        <v>-1</v>
      </c>
      <c r="U18" s="10" t="str">
        <f t="shared" si="8"/>
        <v>-1</v>
      </c>
      <c r="V18" s="10" t="str">
        <f t="shared" si="9"/>
        <v>-1</v>
      </c>
      <c r="W18" s="10" t="str">
        <f t="shared" si="10"/>
        <v>-1</v>
      </c>
      <c r="X18" s="10" t="str">
        <f t="shared" si="11"/>
        <v>-1</v>
      </c>
      <c r="Y18" s="10" t="str">
        <f t="shared" si="12"/>
        <v>-1</v>
      </c>
      <c r="Z18" s="10" t="str">
        <f t="shared" si="13"/>
        <v>-1</v>
      </c>
      <c r="AA18" s="10" t="str">
        <f t="shared" si="14"/>
        <v>1</v>
      </c>
      <c r="AB18" s="10" t="str">
        <f t="shared" si="15"/>
        <v>-1</v>
      </c>
      <c r="AC18" s="10" t="str">
        <f t="shared" si="16"/>
        <v>-1</v>
      </c>
      <c r="AD18">
        <f t="shared" si="17"/>
        <v>-5</v>
      </c>
      <c r="AE18">
        <f t="shared" si="18"/>
        <v>6.6928509242848554E-3</v>
      </c>
      <c r="AF18" s="11">
        <f t="shared" si="19"/>
        <v>6.6928509242848554E-3</v>
      </c>
    </row>
    <row r="19" spans="1:32">
      <c r="A19">
        <f t="shared" si="0"/>
        <v>13</v>
      </c>
      <c r="B19" s="15">
        <v>23</v>
      </c>
      <c r="C19" s="15">
        <v>126</v>
      </c>
      <c r="D19" s="15">
        <v>81</v>
      </c>
      <c r="E19" s="15">
        <v>97.9</v>
      </c>
      <c r="F19" s="15">
        <v>77</v>
      </c>
      <c r="G19" s="15">
        <v>463</v>
      </c>
      <c r="H19" s="15">
        <v>108</v>
      </c>
      <c r="I19" s="15">
        <v>20</v>
      </c>
      <c r="J19" s="15">
        <v>11310</v>
      </c>
      <c r="K19" s="15">
        <v>112</v>
      </c>
      <c r="L19" s="15">
        <v>12512</v>
      </c>
      <c r="M19" s="15">
        <v>117</v>
      </c>
      <c r="N19" s="10" t="str">
        <f t="shared" si="1"/>
        <v>-1</v>
      </c>
      <c r="O19" s="10" t="str">
        <f t="shared" si="2"/>
        <v>-1</v>
      </c>
      <c r="P19" s="10" t="str">
        <f t="shared" si="3"/>
        <v>-1</v>
      </c>
      <c r="Q19" s="10" t="str">
        <f t="shared" si="20"/>
        <v>-1</v>
      </c>
      <c r="R19" s="10" t="str">
        <f t="shared" si="5"/>
        <v>-1</v>
      </c>
      <c r="S19" s="10" t="str">
        <f t="shared" si="6"/>
        <v>1</v>
      </c>
      <c r="T19" s="10" t="str">
        <f t="shared" si="7"/>
        <v>1</v>
      </c>
      <c r="U19" s="10" t="str">
        <f t="shared" si="8"/>
        <v>-1</v>
      </c>
      <c r="V19" s="10" t="str">
        <f t="shared" si="9"/>
        <v>-1</v>
      </c>
      <c r="W19" s="10" t="str">
        <f t="shared" si="10"/>
        <v>-1</v>
      </c>
      <c r="X19" s="10" t="str">
        <f t="shared" si="11"/>
        <v>-1</v>
      </c>
      <c r="Y19" s="10" t="str">
        <f t="shared" si="12"/>
        <v>-1</v>
      </c>
      <c r="Z19" s="10" t="str">
        <f t="shared" si="13"/>
        <v>-1</v>
      </c>
      <c r="AA19" s="10" t="str">
        <f t="shared" si="14"/>
        <v>1</v>
      </c>
      <c r="AB19" s="10" t="str">
        <f t="shared" si="15"/>
        <v>-1</v>
      </c>
      <c r="AC19" s="10" t="str">
        <f t="shared" si="16"/>
        <v>-1</v>
      </c>
      <c r="AD19">
        <f t="shared" si="17"/>
        <v>-5</v>
      </c>
      <c r="AE19">
        <f t="shared" si="18"/>
        <v>6.6928509242848554E-3</v>
      </c>
      <c r="AF19" s="11">
        <f t="shared" si="19"/>
        <v>6.6928509242848554E-3</v>
      </c>
    </row>
    <row r="20" spans="1:32">
      <c r="A20">
        <f t="shared" si="0"/>
        <v>14</v>
      </c>
      <c r="B20" s="15">
        <v>51</v>
      </c>
      <c r="C20">
        <v>130</v>
      </c>
      <c r="D20">
        <v>89</v>
      </c>
      <c r="E20">
        <v>97.9</v>
      </c>
      <c r="F20">
        <v>100</v>
      </c>
      <c r="G20" s="15">
        <v>363</v>
      </c>
      <c r="H20" s="15">
        <v>62</v>
      </c>
      <c r="I20" s="15">
        <v>12</v>
      </c>
      <c r="J20" s="15">
        <v>3527</v>
      </c>
      <c r="K20" s="15">
        <v>43</v>
      </c>
      <c r="L20" s="15">
        <v>3409</v>
      </c>
      <c r="M20" s="15">
        <v>42</v>
      </c>
      <c r="N20" s="10" t="str">
        <f t="shared" si="1"/>
        <v>-1</v>
      </c>
      <c r="O20" s="10" t="str">
        <f t="shared" si="2"/>
        <v>-1</v>
      </c>
      <c r="P20" s="10" t="str">
        <f t="shared" si="3"/>
        <v>-1</v>
      </c>
      <c r="Q20" s="10" t="str">
        <f t="shared" si="20"/>
        <v>-1</v>
      </c>
      <c r="R20" s="10" t="str">
        <f t="shared" si="5"/>
        <v>-1</v>
      </c>
      <c r="S20" s="10" t="str">
        <f t="shared" si="6"/>
        <v>-1</v>
      </c>
      <c r="T20" s="10" t="str">
        <f t="shared" si="7"/>
        <v>-1</v>
      </c>
      <c r="U20" s="10" t="str">
        <f t="shared" si="8"/>
        <v>-1</v>
      </c>
      <c r="V20" s="10" t="str">
        <f t="shared" si="9"/>
        <v>-1</v>
      </c>
      <c r="W20" s="10" t="str">
        <f t="shared" si="10"/>
        <v>-1</v>
      </c>
      <c r="X20" s="10" t="str">
        <f t="shared" si="11"/>
        <v>-1</v>
      </c>
      <c r="Y20" s="10" t="str">
        <f t="shared" si="12"/>
        <v>-1</v>
      </c>
      <c r="Z20" s="10" t="str">
        <f t="shared" si="13"/>
        <v>-1</v>
      </c>
      <c r="AA20" s="10" t="str">
        <f t="shared" si="14"/>
        <v>-1</v>
      </c>
      <c r="AB20" s="10" t="str">
        <f t="shared" si="15"/>
        <v>-1</v>
      </c>
      <c r="AC20" s="10" t="str">
        <f t="shared" si="16"/>
        <v>-1</v>
      </c>
      <c r="AD20">
        <f t="shared" si="17"/>
        <v>-7</v>
      </c>
      <c r="AE20">
        <f t="shared" si="18"/>
        <v>9.1105119440064539E-4</v>
      </c>
      <c r="AF20" s="11">
        <f t="shared" si="19"/>
        <v>9.1105119440064539E-4</v>
      </c>
    </row>
    <row r="21" spans="1:32">
      <c r="A21">
        <f t="shared" si="0"/>
        <v>15</v>
      </c>
      <c r="B21" s="15">
        <v>23</v>
      </c>
      <c r="C21">
        <v>121</v>
      </c>
      <c r="D21">
        <v>83</v>
      </c>
      <c r="E21">
        <v>97.8</v>
      </c>
      <c r="F21">
        <v>97</v>
      </c>
      <c r="G21" s="15">
        <v>475</v>
      </c>
      <c r="H21" s="15">
        <v>119</v>
      </c>
      <c r="I21" s="15">
        <v>4</v>
      </c>
      <c r="J21" s="15">
        <v>3120</v>
      </c>
      <c r="K21" s="15">
        <v>39</v>
      </c>
      <c r="L21" s="15">
        <v>3411</v>
      </c>
      <c r="M21" s="15">
        <v>41</v>
      </c>
      <c r="N21" s="10" t="str">
        <f t="shared" si="1"/>
        <v>-1</v>
      </c>
      <c r="O21" s="10" t="str">
        <f t="shared" si="2"/>
        <v>-1</v>
      </c>
      <c r="P21" s="10" t="str">
        <f t="shared" si="3"/>
        <v>-1</v>
      </c>
      <c r="Q21" s="10" t="str">
        <f t="shared" si="20"/>
        <v>-1</v>
      </c>
      <c r="R21" s="10" t="str">
        <f t="shared" si="5"/>
        <v>-1</v>
      </c>
      <c r="S21" s="10" t="str">
        <f t="shared" si="6"/>
        <v>1</v>
      </c>
      <c r="T21" s="10" t="str">
        <f t="shared" si="7"/>
        <v>1</v>
      </c>
      <c r="U21" s="10" t="str">
        <f t="shared" si="8"/>
        <v>-1</v>
      </c>
      <c r="V21" s="10" t="str">
        <f t="shared" si="9"/>
        <v>-1</v>
      </c>
      <c r="W21" s="10" t="str">
        <f t="shared" si="10"/>
        <v>-1</v>
      </c>
      <c r="X21" s="10" t="str">
        <f t="shared" si="11"/>
        <v>-1</v>
      </c>
      <c r="Y21" s="10" t="str">
        <f t="shared" si="12"/>
        <v>-1</v>
      </c>
      <c r="Z21" s="10" t="str">
        <f t="shared" si="13"/>
        <v>-1</v>
      </c>
      <c r="AA21" s="10" t="str">
        <f t="shared" si="14"/>
        <v>1</v>
      </c>
      <c r="AB21" s="10" t="str">
        <f t="shared" si="15"/>
        <v>-1</v>
      </c>
      <c r="AC21" s="10" t="str">
        <f t="shared" si="16"/>
        <v>-1</v>
      </c>
      <c r="AD21">
        <f t="shared" si="17"/>
        <v>-5</v>
      </c>
      <c r="AE21">
        <f t="shared" si="18"/>
        <v>6.6928509242848554E-3</v>
      </c>
      <c r="AF21" s="11">
        <f t="shared" si="19"/>
        <v>6.6928509242848554E-3</v>
      </c>
    </row>
    <row r="22" spans="1:32">
      <c r="A22">
        <f t="shared" si="0"/>
        <v>16</v>
      </c>
      <c r="B22" s="15">
        <v>24</v>
      </c>
      <c r="C22">
        <v>107</v>
      </c>
      <c r="D22">
        <v>72</v>
      </c>
      <c r="E22">
        <v>97.9</v>
      </c>
      <c r="F22">
        <v>89</v>
      </c>
      <c r="G22" s="15">
        <v>393</v>
      </c>
      <c r="H22" s="15">
        <v>132</v>
      </c>
      <c r="I22" s="15">
        <v>2</v>
      </c>
      <c r="J22" s="15">
        <v>2739</v>
      </c>
      <c r="K22" s="15">
        <v>36</v>
      </c>
      <c r="L22" s="15">
        <v>2711</v>
      </c>
      <c r="M22" s="15">
        <v>36</v>
      </c>
      <c r="N22" s="10" t="str">
        <f t="shared" si="1"/>
        <v>-1</v>
      </c>
      <c r="O22" s="10" t="str">
        <f t="shared" si="2"/>
        <v>-1</v>
      </c>
      <c r="P22" s="10" t="str">
        <f t="shared" si="3"/>
        <v>-1</v>
      </c>
      <c r="Q22" s="10" t="str">
        <f t="shared" si="20"/>
        <v>-1</v>
      </c>
      <c r="R22" s="10" t="str">
        <f t="shared" si="5"/>
        <v>-1</v>
      </c>
      <c r="S22" s="10" t="str">
        <f t="shared" si="6"/>
        <v>-1</v>
      </c>
      <c r="T22" s="10" t="str">
        <f t="shared" si="7"/>
        <v>-1</v>
      </c>
      <c r="U22" s="10" t="str">
        <f t="shared" si="8"/>
        <v>-1</v>
      </c>
      <c r="V22" s="10" t="str">
        <f t="shared" si="9"/>
        <v>-1</v>
      </c>
      <c r="W22" s="10" t="str">
        <f t="shared" si="10"/>
        <v>-1</v>
      </c>
      <c r="X22" s="10" t="str">
        <f t="shared" si="11"/>
        <v>-1</v>
      </c>
      <c r="Y22" s="10" t="str">
        <f t="shared" si="12"/>
        <v>-1</v>
      </c>
      <c r="Z22" s="10" t="str">
        <f t="shared" si="13"/>
        <v>-1</v>
      </c>
      <c r="AA22" s="10" t="str">
        <f t="shared" si="14"/>
        <v>-1</v>
      </c>
      <c r="AB22" s="10" t="str">
        <f t="shared" si="15"/>
        <v>-1</v>
      </c>
      <c r="AC22" s="10" t="str">
        <f t="shared" si="16"/>
        <v>-1</v>
      </c>
      <c r="AD22">
        <f t="shared" si="17"/>
        <v>-7</v>
      </c>
      <c r="AE22">
        <f t="shared" si="18"/>
        <v>9.1105119440064539E-4</v>
      </c>
      <c r="AF22" s="11">
        <f t="shared" si="19"/>
        <v>9.1105119440064539E-4</v>
      </c>
    </row>
    <row r="23" spans="1:32">
      <c r="A23">
        <f t="shared" si="0"/>
        <v>17</v>
      </c>
      <c r="B23" s="15">
        <v>23</v>
      </c>
      <c r="C23">
        <v>123</v>
      </c>
      <c r="D23">
        <v>81</v>
      </c>
      <c r="E23">
        <v>97.9</v>
      </c>
      <c r="F23">
        <v>95</v>
      </c>
      <c r="G23" s="15">
        <v>465</v>
      </c>
      <c r="H23" s="15">
        <v>127</v>
      </c>
      <c r="I23" s="15">
        <v>12</v>
      </c>
      <c r="J23" s="15">
        <v>1857</v>
      </c>
      <c r="K23" s="15">
        <v>28</v>
      </c>
      <c r="L23" s="15">
        <v>1927</v>
      </c>
      <c r="M23" s="15">
        <v>31</v>
      </c>
      <c r="N23" s="10" t="str">
        <f t="shared" si="1"/>
        <v>-1</v>
      </c>
      <c r="O23" s="10" t="str">
        <f t="shared" si="2"/>
        <v>-1</v>
      </c>
      <c r="P23" s="10" t="str">
        <f t="shared" si="3"/>
        <v>-1</v>
      </c>
      <c r="Q23" s="10" t="str">
        <f t="shared" si="20"/>
        <v>-1</v>
      </c>
      <c r="R23" s="10" t="str">
        <f t="shared" si="5"/>
        <v>-1</v>
      </c>
      <c r="S23" s="10" t="str">
        <f t="shared" si="6"/>
        <v>1</v>
      </c>
      <c r="T23" s="10" t="str">
        <f t="shared" si="7"/>
        <v>-1</v>
      </c>
      <c r="U23" s="10" t="str">
        <f t="shared" si="8"/>
        <v>-1</v>
      </c>
      <c r="V23" s="10" t="str">
        <f t="shared" si="9"/>
        <v>-1</v>
      </c>
      <c r="W23" s="10" t="str">
        <f t="shared" si="10"/>
        <v>-1</v>
      </c>
      <c r="X23" s="10" t="str">
        <f t="shared" si="11"/>
        <v>-1</v>
      </c>
      <c r="Y23" s="10" t="str">
        <f t="shared" si="12"/>
        <v>-1</v>
      </c>
      <c r="Z23" s="10" t="str">
        <f t="shared" si="13"/>
        <v>-1</v>
      </c>
      <c r="AA23" s="10" t="str">
        <f t="shared" si="14"/>
        <v>1</v>
      </c>
      <c r="AB23" s="10" t="str">
        <f t="shared" si="15"/>
        <v>-1</v>
      </c>
      <c r="AC23" s="10" t="str">
        <f t="shared" si="16"/>
        <v>-1</v>
      </c>
      <c r="AD23">
        <f t="shared" si="17"/>
        <v>-5</v>
      </c>
      <c r="AE23">
        <f t="shared" si="18"/>
        <v>6.6928509242848554E-3</v>
      </c>
      <c r="AF23" s="11">
        <f t="shared" si="19"/>
        <v>6.6928509242848554E-3</v>
      </c>
    </row>
    <row r="24" spans="1:32">
      <c r="A24">
        <f t="shared" si="0"/>
        <v>18</v>
      </c>
      <c r="B24" s="15">
        <v>25</v>
      </c>
      <c r="C24">
        <v>123</v>
      </c>
      <c r="D24">
        <v>77</v>
      </c>
      <c r="E24">
        <v>98</v>
      </c>
      <c r="F24">
        <v>83</v>
      </c>
      <c r="G24" s="15">
        <v>295</v>
      </c>
      <c r="H24" s="15">
        <v>60</v>
      </c>
      <c r="I24" s="15">
        <v>15</v>
      </c>
      <c r="J24" s="15">
        <v>7420</v>
      </c>
      <c r="K24" s="15">
        <v>85</v>
      </c>
      <c r="L24" s="15">
        <v>7001</v>
      </c>
      <c r="M24" s="15">
        <v>79</v>
      </c>
      <c r="N24" s="10" t="str">
        <f t="shared" si="1"/>
        <v>-1</v>
      </c>
      <c r="O24" s="10" t="str">
        <f t="shared" si="2"/>
        <v>1</v>
      </c>
      <c r="P24" s="10" t="str">
        <f t="shared" si="3"/>
        <v>-1</v>
      </c>
      <c r="Q24" s="10" t="str">
        <f t="shared" si="20"/>
        <v>-1</v>
      </c>
      <c r="R24" s="10" t="str">
        <f t="shared" si="5"/>
        <v>-1</v>
      </c>
      <c r="S24" s="10" t="str">
        <f t="shared" si="6"/>
        <v>-1</v>
      </c>
      <c r="T24" s="10" t="str">
        <f t="shared" si="7"/>
        <v>1</v>
      </c>
      <c r="U24" s="10" t="str">
        <f t="shared" si="8"/>
        <v>-1</v>
      </c>
      <c r="V24" s="10" t="str">
        <f t="shared" si="9"/>
        <v>-1</v>
      </c>
      <c r="W24" s="10" t="str">
        <f t="shared" si="10"/>
        <v>-1</v>
      </c>
      <c r="X24" s="10" t="str">
        <f t="shared" si="11"/>
        <v>-1</v>
      </c>
      <c r="Y24" s="10" t="str">
        <f t="shared" si="12"/>
        <v>-1</v>
      </c>
      <c r="Z24" s="10" t="str">
        <f t="shared" si="13"/>
        <v>-1</v>
      </c>
      <c r="AA24" s="10" t="str">
        <f t="shared" si="14"/>
        <v>1</v>
      </c>
      <c r="AB24" s="10" t="str">
        <f t="shared" si="15"/>
        <v>-1</v>
      </c>
      <c r="AC24" s="10" t="str">
        <f t="shared" si="16"/>
        <v>-1</v>
      </c>
      <c r="AD24">
        <f t="shared" si="17"/>
        <v>-5</v>
      </c>
      <c r="AE24">
        <f t="shared" si="18"/>
        <v>6.6928509242848554E-3</v>
      </c>
      <c r="AF24" s="11">
        <f t="shared" si="19"/>
        <v>6.6928509242848554E-3</v>
      </c>
    </row>
    <row r="25" spans="1:32">
      <c r="A25">
        <f t="shared" si="0"/>
        <v>19</v>
      </c>
      <c r="B25" s="15">
        <v>17</v>
      </c>
      <c r="C25">
        <v>117</v>
      </c>
      <c r="D25">
        <v>76</v>
      </c>
      <c r="E25">
        <v>97.9</v>
      </c>
      <c r="F25">
        <v>64</v>
      </c>
      <c r="G25" s="15">
        <v>377</v>
      </c>
      <c r="H25" s="15">
        <v>81</v>
      </c>
      <c r="I25" s="15">
        <v>2</v>
      </c>
      <c r="J25" s="15">
        <v>4128</v>
      </c>
      <c r="K25" s="15">
        <v>50</v>
      </c>
      <c r="L25" s="15">
        <v>4077</v>
      </c>
      <c r="M25" s="15">
        <v>49</v>
      </c>
      <c r="N25" s="10" t="str">
        <f t="shared" si="1"/>
        <v>-1</v>
      </c>
      <c r="O25" s="10" t="str">
        <f t="shared" si="2"/>
        <v>-1</v>
      </c>
      <c r="P25" s="10" t="str">
        <f t="shared" si="3"/>
        <v>-1</v>
      </c>
      <c r="Q25" s="10" t="str">
        <f t="shared" si="20"/>
        <v>-1</v>
      </c>
      <c r="R25" s="10" t="str">
        <f t="shared" si="5"/>
        <v>-1</v>
      </c>
      <c r="S25" s="10" t="str">
        <f t="shared" si="6"/>
        <v>-1</v>
      </c>
      <c r="T25" s="10" t="str">
        <f t="shared" si="7"/>
        <v>1</v>
      </c>
      <c r="U25" s="10" t="str">
        <f t="shared" si="8"/>
        <v>-1</v>
      </c>
      <c r="V25" s="10" t="str">
        <f t="shared" si="9"/>
        <v>-1</v>
      </c>
      <c r="W25" s="10" t="str">
        <f t="shared" si="10"/>
        <v>-1</v>
      </c>
      <c r="X25" s="10" t="str">
        <f t="shared" si="11"/>
        <v>-1</v>
      </c>
      <c r="Y25" s="10" t="str">
        <f t="shared" si="12"/>
        <v>-1</v>
      </c>
      <c r="Z25" s="10" t="str">
        <f t="shared" si="13"/>
        <v>-1</v>
      </c>
      <c r="AA25" s="10" t="str">
        <f t="shared" si="14"/>
        <v>1</v>
      </c>
      <c r="AB25" s="10" t="str">
        <f t="shared" si="15"/>
        <v>-1</v>
      </c>
      <c r="AC25" s="10" t="str">
        <f t="shared" si="16"/>
        <v>-1</v>
      </c>
      <c r="AD25">
        <f t="shared" si="17"/>
        <v>-5</v>
      </c>
      <c r="AE25">
        <f t="shared" si="18"/>
        <v>6.6928509242848554E-3</v>
      </c>
      <c r="AF25" s="11">
        <f t="shared" si="19"/>
        <v>6.6928509242848554E-3</v>
      </c>
    </row>
    <row r="26" spans="1:32">
      <c r="A26">
        <f t="shared" si="0"/>
        <v>20</v>
      </c>
      <c r="B26" s="15">
        <v>19</v>
      </c>
      <c r="C26">
        <v>121</v>
      </c>
      <c r="D26">
        <v>84</v>
      </c>
      <c r="E26">
        <v>98.1</v>
      </c>
      <c r="F26">
        <v>56</v>
      </c>
      <c r="G26" s="15">
        <v>402</v>
      </c>
      <c r="H26" s="15">
        <v>93</v>
      </c>
      <c r="I26" s="15">
        <v>3</v>
      </c>
      <c r="J26" s="15">
        <v>3596</v>
      </c>
      <c r="K26" s="15">
        <v>42</v>
      </c>
      <c r="L26" s="15">
        <v>3657</v>
      </c>
      <c r="M26" s="15">
        <v>43</v>
      </c>
      <c r="N26" s="10" t="str">
        <f t="shared" si="1"/>
        <v>-1</v>
      </c>
      <c r="O26" s="10" t="str">
        <f t="shared" si="2"/>
        <v>1</v>
      </c>
      <c r="P26" s="10" t="str">
        <f t="shared" si="3"/>
        <v>-1</v>
      </c>
      <c r="Q26" s="10" t="str">
        <f t="shared" si="20"/>
        <v>1</v>
      </c>
      <c r="R26" s="10" t="str">
        <f t="shared" si="5"/>
        <v>-1</v>
      </c>
      <c r="S26" s="10" t="str">
        <f t="shared" si="6"/>
        <v>1</v>
      </c>
      <c r="T26" s="10" t="str">
        <f t="shared" si="7"/>
        <v>-1</v>
      </c>
      <c r="U26" s="10" t="str">
        <f t="shared" si="8"/>
        <v>-1</v>
      </c>
      <c r="V26" s="10" t="str">
        <f t="shared" si="9"/>
        <v>-1</v>
      </c>
      <c r="W26" s="10" t="str">
        <f t="shared" si="10"/>
        <v>-1</v>
      </c>
      <c r="X26" s="10" t="str">
        <f t="shared" si="11"/>
        <v>-1</v>
      </c>
      <c r="Y26" s="10" t="str">
        <f t="shared" si="12"/>
        <v>-1</v>
      </c>
      <c r="Z26" s="10" t="str">
        <f t="shared" si="13"/>
        <v>-1</v>
      </c>
      <c r="AA26" s="10" t="str">
        <f t="shared" si="14"/>
        <v>1</v>
      </c>
      <c r="AB26" s="10" t="str">
        <f t="shared" si="15"/>
        <v>-1</v>
      </c>
      <c r="AC26" s="10" t="str">
        <f t="shared" si="16"/>
        <v>-1</v>
      </c>
      <c r="AD26">
        <f t="shared" si="17"/>
        <v>-5</v>
      </c>
      <c r="AE26">
        <f t="shared" si="18"/>
        <v>6.6928509242848554E-3</v>
      </c>
      <c r="AF26" s="11">
        <f t="shared" si="19"/>
        <v>6.6928509242848554E-3</v>
      </c>
    </row>
    <row r="27" spans="1:32">
      <c r="A27">
        <f t="shared" si="0"/>
        <v>21</v>
      </c>
      <c r="B27" s="15">
        <v>19</v>
      </c>
      <c r="C27">
        <v>108</v>
      </c>
      <c r="D27">
        <v>77</v>
      </c>
      <c r="E27">
        <v>97.9</v>
      </c>
      <c r="F27">
        <v>81</v>
      </c>
      <c r="G27" s="15">
        <v>352</v>
      </c>
      <c r="H27" s="15">
        <v>118</v>
      </c>
      <c r="I27" s="15">
        <v>0</v>
      </c>
      <c r="J27" s="15">
        <v>3741</v>
      </c>
      <c r="K27" s="15">
        <v>44</v>
      </c>
      <c r="L27" s="15">
        <v>3464</v>
      </c>
      <c r="M27" s="15">
        <v>42</v>
      </c>
      <c r="N27" s="10" t="str">
        <f t="shared" si="1"/>
        <v>-1</v>
      </c>
      <c r="O27" s="10" t="str">
        <f t="shared" si="2"/>
        <v>-1</v>
      </c>
      <c r="P27" s="10" t="str">
        <f t="shared" si="3"/>
        <v>-1</v>
      </c>
      <c r="Q27" s="10" t="str">
        <f t="shared" si="20"/>
        <v>-1</v>
      </c>
      <c r="R27" s="10" t="str">
        <f t="shared" si="5"/>
        <v>-1</v>
      </c>
      <c r="S27" s="10" t="str">
        <f t="shared" si="6"/>
        <v>-1</v>
      </c>
      <c r="T27" s="10" t="str">
        <f t="shared" si="7"/>
        <v>-1</v>
      </c>
      <c r="U27" s="10" t="str">
        <f t="shared" si="8"/>
        <v>-1</v>
      </c>
      <c r="V27" s="10" t="str">
        <f t="shared" si="9"/>
        <v>-1</v>
      </c>
      <c r="W27" s="10" t="str">
        <f t="shared" si="10"/>
        <v>-1</v>
      </c>
      <c r="X27" s="10" t="str">
        <f t="shared" si="11"/>
        <v>-1</v>
      </c>
      <c r="Y27" s="10" t="str">
        <f t="shared" si="12"/>
        <v>-1</v>
      </c>
      <c r="Z27" s="10" t="str">
        <f t="shared" si="13"/>
        <v>-1</v>
      </c>
      <c r="AA27" s="10" t="str">
        <f t="shared" si="14"/>
        <v>-1</v>
      </c>
      <c r="AB27" s="10" t="str">
        <f t="shared" si="15"/>
        <v>-1</v>
      </c>
      <c r="AC27" s="10" t="str">
        <f t="shared" si="16"/>
        <v>-1</v>
      </c>
      <c r="AD27">
        <f t="shared" si="17"/>
        <v>-7</v>
      </c>
      <c r="AE27">
        <f t="shared" si="18"/>
        <v>9.1105119440064539E-4</v>
      </c>
      <c r="AF27" s="11">
        <f t="shared" si="19"/>
        <v>9.1105119440064539E-4</v>
      </c>
    </row>
    <row r="28" spans="1:32">
      <c r="A28">
        <f t="shared" si="0"/>
        <v>22</v>
      </c>
      <c r="B28" s="15">
        <v>39</v>
      </c>
      <c r="C28">
        <v>131</v>
      </c>
      <c r="D28">
        <v>84</v>
      </c>
      <c r="E28">
        <v>97.8</v>
      </c>
      <c r="F28">
        <v>66</v>
      </c>
      <c r="G28" s="15">
        <v>354</v>
      </c>
      <c r="H28" s="15">
        <v>78</v>
      </c>
      <c r="I28" s="15">
        <v>46</v>
      </c>
      <c r="J28" s="15">
        <v>4125</v>
      </c>
      <c r="K28" s="15">
        <v>48</v>
      </c>
      <c r="L28" s="15">
        <v>4354</v>
      </c>
      <c r="M28" s="15">
        <v>5</v>
      </c>
      <c r="N28" s="10" t="str">
        <f t="shared" si="1"/>
        <v>-1</v>
      </c>
      <c r="O28" s="10" t="str">
        <f t="shared" si="2"/>
        <v>-1</v>
      </c>
      <c r="P28" s="10" t="str">
        <f t="shared" si="3"/>
        <v>-1</v>
      </c>
      <c r="Q28" s="10" t="str">
        <f t="shared" si="20"/>
        <v>-1</v>
      </c>
      <c r="R28" s="10" t="str">
        <f t="shared" si="5"/>
        <v>-1</v>
      </c>
      <c r="S28" s="10" t="str">
        <f t="shared" si="6"/>
        <v>1</v>
      </c>
      <c r="T28" s="10" t="str">
        <f t="shared" si="7"/>
        <v>1</v>
      </c>
      <c r="U28" s="10" t="str">
        <f t="shared" si="8"/>
        <v>-1</v>
      </c>
      <c r="V28" s="10" t="str">
        <f t="shared" si="9"/>
        <v>1</v>
      </c>
      <c r="W28" s="10" t="str">
        <f t="shared" si="10"/>
        <v>-1</v>
      </c>
      <c r="X28" s="10" t="str">
        <f t="shared" si="11"/>
        <v>-1</v>
      </c>
      <c r="Y28" s="10" t="str">
        <f t="shared" si="12"/>
        <v>-1</v>
      </c>
      <c r="Z28" s="10" t="str">
        <f t="shared" si="13"/>
        <v>-1</v>
      </c>
      <c r="AA28" s="10" t="str">
        <f t="shared" si="14"/>
        <v>1</v>
      </c>
      <c r="AB28" s="10" t="str">
        <f t="shared" si="15"/>
        <v>-1</v>
      </c>
      <c r="AC28" s="10" t="str">
        <f t="shared" si="16"/>
        <v>-1</v>
      </c>
      <c r="AD28">
        <f t="shared" si="17"/>
        <v>-5</v>
      </c>
      <c r="AE28">
        <f t="shared" si="18"/>
        <v>6.6928509242848554E-3</v>
      </c>
      <c r="AF28" s="11">
        <f t="shared" si="19"/>
        <v>6.6928509242848554E-3</v>
      </c>
    </row>
    <row r="29" spans="1:32">
      <c r="A29">
        <f t="shared" si="0"/>
        <v>23</v>
      </c>
      <c r="B29" s="15">
        <v>31</v>
      </c>
      <c r="C29">
        <v>111</v>
      </c>
      <c r="D29">
        <v>72</v>
      </c>
      <c r="E29">
        <v>98</v>
      </c>
      <c r="F29">
        <v>80</v>
      </c>
      <c r="G29" s="15">
        <v>361</v>
      </c>
      <c r="H29" s="15">
        <v>103</v>
      </c>
      <c r="I29" s="15">
        <v>3</v>
      </c>
      <c r="J29" s="15">
        <v>5546</v>
      </c>
      <c r="K29" s="15">
        <v>64</v>
      </c>
      <c r="L29" s="15">
        <v>5367</v>
      </c>
      <c r="M29" s="15">
        <v>63</v>
      </c>
      <c r="N29" s="10" t="str">
        <f t="shared" si="1"/>
        <v>-1</v>
      </c>
      <c r="O29" s="10" t="str">
        <f t="shared" si="2"/>
        <v>1</v>
      </c>
      <c r="P29" s="10" t="str">
        <f t="shared" si="3"/>
        <v>-1</v>
      </c>
      <c r="Q29" s="10" t="str">
        <f t="shared" si="20"/>
        <v>-1</v>
      </c>
      <c r="R29" s="10" t="str">
        <f t="shared" si="5"/>
        <v>-1</v>
      </c>
      <c r="S29" s="10" t="str">
        <f t="shared" si="6"/>
        <v>-1</v>
      </c>
      <c r="T29" s="10" t="str">
        <f t="shared" si="7"/>
        <v>-1</v>
      </c>
      <c r="U29" s="10" t="str">
        <f t="shared" si="8"/>
        <v>-1</v>
      </c>
      <c r="V29" s="10" t="str">
        <f t="shared" si="9"/>
        <v>-1</v>
      </c>
      <c r="W29" s="10" t="str">
        <f t="shared" si="10"/>
        <v>-1</v>
      </c>
      <c r="X29" s="10" t="str">
        <f t="shared" si="11"/>
        <v>-1</v>
      </c>
      <c r="Y29" s="10" t="str">
        <f t="shared" si="12"/>
        <v>-1</v>
      </c>
      <c r="Z29" s="10" t="str">
        <f t="shared" si="13"/>
        <v>-1</v>
      </c>
      <c r="AA29" s="10" t="str">
        <f t="shared" si="14"/>
        <v>-1</v>
      </c>
      <c r="AB29" s="10" t="str">
        <f t="shared" si="15"/>
        <v>-1</v>
      </c>
      <c r="AC29" s="10" t="str">
        <f t="shared" si="16"/>
        <v>-1</v>
      </c>
      <c r="AD29">
        <f t="shared" si="17"/>
        <v>-7</v>
      </c>
      <c r="AE29">
        <f t="shared" si="18"/>
        <v>9.1105119440064539E-4</v>
      </c>
      <c r="AF29" s="11">
        <f t="shared" si="19"/>
        <v>9.1105119440064539E-4</v>
      </c>
    </row>
    <row r="30" spans="1:32">
      <c r="A30">
        <f t="shared" si="0"/>
        <v>24</v>
      </c>
      <c r="B30" s="15">
        <v>42</v>
      </c>
      <c r="C30">
        <v>136</v>
      </c>
      <c r="D30">
        <v>87</v>
      </c>
      <c r="E30">
        <v>98.6</v>
      </c>
      <c r="F30">
        <v>85</v>
      </c>
      <c r="G30" s="15">
        <v>311</v>
      </c>
      <c r="H30" s="15">
        <v>66</v>
      </c>
      <c r="I30" s="15">
        <v>37</v>
      </c>
      <c r="J30" s="15">
        <v>4461</v>
      </c>
      <c r="K30" s="15">
        <v>54</v>
      </c>
      <c r="L30" s="15">
        <v>4751</v>
      </c>
      <c r="M30" s="15">
        <v>57</v>
      </c>
      <c r="N30" s="10" t="str">
        <f t="shared" si="1"/>
        <v>-1</v>
      </c>
      <c r="O30" s="10" t="str">
        <f t="shared" si="2"/>
        <v>1</v>
      </c>
      <c r="P30" s="10" t="str">
        <f t="shared" si="3"/>
        <v>-1</v>
      </c>
      <c r="Q30" s="10" t="str">
        <f t="shared" si="20"/>
        <v>-1</v>
      </c>
      <c r="R30" s="10" t="str">
        <f t="shared" si="5"/>
        <v>-1</v>
      </c>
      <c r="S30" s="10" t="str">
        <f t="shared" si="6"/>
        <v>1</v>
      </c>
      <c r="T30" s="10" t="str">
        <f t="shared" si="7"/>
        <v>1</v>
      </c>
      <c r="U30" s="10" t="str">
        <f t="shared" si="8"/>
        <v>-1</v>
      </c>
      <c r="V30" s="10" t="str">
        <f t="shared" si="9"/>
        <v>1</v>
      </c>
      <c r="W30" s="10" t="str">
        <f t="shared" si="10"/>
        <v>-1</v>
      </c>
      <c r="X30" s="10" t="str">
        <f t="shared" si="11"/>
        <v>-1</v>
      </c>
      <c r="Y30" s="10" t="str">
        <f t="shared" si="12"/>
        <v>-1</v>
      </c>
      <c r="Z30" s="10" t="str">
        <f t="shared" si="13"/>
        <v>-1</v>
      </c>
      <c r="AA30" s="10" t="str">
        <f t="shared" si="14"/>
        <v>1</v>
      </c>
      <c r="AB30" s="10" t="str">
        <f t="shared" si="15"/>
        <v>-1</v>
      </c>
      <c r="AC30" s="10" t="str">
        <f t="shared" si="16"/>
        <v>-1</v>
      </c>
      <c r="AD30">
        <f t="shared" si="17"/>
        <v>-5</v>
      </c>
      <c r="AE30">
        <f t="shared" si="18"/>
        <v>6.6928509242848554E-3</v>
      </c>
      <c r="AF30" s="11">
        <f t="shared" si="19"/>
        <v>6.6928509242848554E-3</v>
      </c>
    </row>
    <row r="31" spans="1:32">
      <c r="A31">
        <f t="shared" si="0"/>
        <v>25</v>
      </c>
      <c r="B31" s="15">
        <v>24</v>
      </c>
      <c r="C31">
        <v>118</v>
      </c>
      <c r="D31">
        <v>86</v>
      </c>
      <c r="E31">
        <v>97.9</v>
      </c>
      <c r="F31">
        <v>101</v>
      </c>
      <c r="G31" s="15">
        <v>367</v>
      </c>
      <c r="H31" s="15">
        <v>97</v>
      </c>
      <c r="I31" s="15">
        <v>1</v>
      </c>
      <c r="J31" s="15">
        <v>4614</v>
      </c>
      <c r="K31" s="15">
        <v>55</v>
      </c>
      <c r="L31" s="15">
        <v>4973</v>
      </c>
      <c r="M31" s="15">
        <v>56</v>
      </c>
      <c r="N31" s="10" t="str">
        <f t="shared" si="1"/>
        <v>-1</v>
      </c>
      <c r="O31" s="10" t="str">
        <f t="shared" si="2"/>
        <v>-1</v>
      </c>
      <c r="P31" s="10" t="str">
        <f t="shared" si="3"/>
        <v>1</v>
      </c>
      <c r="Q31" s="10" t="str">
        <f t="shared" si="20"/>
        <v>-1</v>
      </c>
      <c r="R31" s="10" t="str">
        <f t="shared" si="5"/>
        <v>-1</v>
      </c>
      <c r="S31" s="10" t="str">
        <f t="shared" si="6"/>
        <v>1</v>
      </c>
      <c r="T31" s="10" t="str">
        <f t="shared" si="7"/>
        <v>1</v>
      </c>
      <c r="U31" s="10" t="str">
        <f t="shared" si="8"/>
        <v>-1</v>
      </c>
      <c r="V31" s="10" t="str">
        <f t="shared" si="9"/>
        <v>-1</v>
      </c>
      <c r="W31" s="10" t="str">
        <f t="shared" si="10"/>
        <v>-1</v>
      </c>
      <c r="X31" s="10" t="str">
        <f t="shared" si="11"/>
        <v>-1</v>
      </c>
      <c r="Y31" s="10" t="str">
        <f t="shared" si="12"/>
        <v>-1</v>
      </c>
      <c r="Z31" s="10" t="str">
        <f t="shared" si="13"/>
        <v>1</v>
      </c>
      <c r="AA31" s="10" t="str">
        <f t="shared" si="14"/>
        <v>1</v>
      </c>
      <c r="AB31" s="10" t="str">
        <f t="shared" si="15"/>
        <v>-1</v>
      </c>
      <c r="AC31" s="10" t="str">
        <f t="shared" si="16"/>
        <v>-1</v>
      </c>
      <c r="AD31">
        <f t="shared" si="17"/>
        <v>-3</v>
      </c>
      <c r="AE31">
        <f t="shared" si="18"/>
        <v>4.7425873177566781E-2</v>
      </c>
      <c r="AF31" s="11">
        <f t="shared" si="19"/>
        <v>4.7425873177566781E-2</v>
      </c>
    </row>
    <row r="32" spans="1:32" s="9" customFormat="1" ht="15.75" thickBot="1">
      <c r="N32" s="9">
        <f t="shared" ref="N32:AC32" si="21">COUNTIF(N7:N31,"1")</f>
        <v>0</v>
      </c>
      <c r="O32" s="9">
        <f t="shared" si="21"/>
        <v>9</v>
      </c>
      <c r="P32" s="9">
        <f t="shared" si="21"/>
        <v>2</v>
      </c>
      <c r="Q32" s="9">
        <f t="shared" si="21"/>
        <v>5</v>
      </c>
      <c r="R32" s="9">
        <f t="shared" si="21"/>
        <v>0</v>
      </c>
      <c r="S32" s="9">
        <f t="shared" si="21"/>
        <v>13</v>
      </c>
      <c r="T32" s="9">
        <f t="shared" si="21"/>
        <v>11</v>
      </c>
      <c r="U32" s="9">
        <f t="shared" si="21"/>
        <v>1</v>
      </c>
      <c r="V32" s="9">
        <f t="shared" si="21"/>
        <v>4</v>
      </c>
      <c r="W32" s="9">
        <f t="shared" si="21"/>
        <v>0</v>
      </c>
      <c r="X32" s="9">
        <f t="shared" si="21"/>
        <v>0</v>
      </c>
      <c r="Y32" s="9">
        <f t="shared" si="21"/>
        <v>0</v>
      </c>
      <c r="Z32" s="9">
        <f t="shared" si="21"/>
        <v>2</v>
      </c>
      <c r="AA32" s="9">
        <f t="shared" si="21"/>
        <v>16</v>
      </c>
      <c r="AB32" s="9">
        <f t="shared" si="21"/>
        <v>1</v>
      </c>
      <c r="AC32" s="9">
        <f t="shared" si="21"/>
        <v>0</v>
      </c>
      <c r="AF32" s="16"/>
    </row>
    <row r="33" spans="2:32" ht="15.75" thickTop="1">
      <c r="B33" s="2"/>
      <c r="AF33" s="11">
        <f t="shared" si="19"/>
        <v>0</v>
      </c>
    </row>
    <row r="34" spans="2:32">
      <c r="B34" s="2"/>
      <c r="AE34">
        <v>0.26</v>
      </c>
      <c r="AF34" s="11">
        <f t="shared" si="19"/>
        <v>0.26</v>
      </c>
    </row>
    <row r="35" spans="2:32">
      <c r="B35" s="2"/>
    </row>
    <row r="36" spans="2:32">
      <c r="B36" s="2"/>
    </row>
    <row r="37" spans="2:32">
      <c r="B37" s="2"/>
    </row>
    <row r="38" spans="2:32">
      <c r="B38" s="2"/>
    </row>
    <row r="39" spans="2:32">
      <c r="B39" s="2"/>
    </row>
    <row r="40" spans="2:32">
      <c r="B40" s="2"/>
    </row>
    <row r="41" spans="2:32">
      <c r="B41" s="2"/>
    </row>
    <row r="42" spans="2:32">
      <c r="B42" s="2"/>
    </row>
    <row r="43" spans="2:32">
      <c r="B43" s="2"/>
    </row>
    <row r="44" spans="2:32">
      <c r="B44" s="2"/>
    </row>
    <row r="45" spans="2:32">
      <c r="B45" s="2"/>
    </row>
    <row r="46" spans="2:32">
      <c r="B46" s="2"/>
    </row>
    <row r="47" spans="2:32">
      <c r="B47" s="2"/>
    </row>
    <row r="48" spans="2:3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</sheetData>
  <mergeCells count="4">
    <mergeCell ref="C4:D4"/>
    <mergeCell ref="C3:D3"/>
    <mergeCell ref="A3:B3"/>
    <mergeCell ref="A4:B4"/>
  </mergeCells>
  <conditionalFormatting sqref="AF32:AF34 A7:AF31">
    <cfRule type="cellIs" dxfId="1" priority="180" operator="equal">
      <formula>"a"</formula>
    </cfRule>
    <cfRule type="cellIs" dxfId="0" priority="181" operator="equal">
      <formula>"p"</formula>
    </cfRule>
  </conditionalFormatting>
  <conditionalFormatting sqref="AF7:AF34">
    <cfRule type="iconSet" priority="10">
      <iconSet iconSet="3Signs">
        <cfvo type="percent" val="0"/>
        <cfvo type="percent" val="33"/>
        <cfvo type="percent" val="67"/>
      </iconSet>
    </cfRule>
  </conditionalFormatting>
  <conditionalFormatting sqref="AF7:AF34">
    <cfRule type="iconSet" priority="6">
      <iconSet iconSet="3Signs" reverse="1">
        <cfvo type="percent" val="0"/>
        <cfvo type="percent" val="33"/>
        <cfvo type="percent" val="67"/>
      </iconSet>
    </cfRule>
    <cfRule type="iconSet" priority="7">
      <iconSet iconSet="3Symbols" reverse="1">
        <cfvo type="percent" val="0"/>
        <cfvo type="percent" val="33"/>
        <cfvo type="percent" val="75"/>
      </iconSet>
    </cfRule>
    <cfRule type="iconSet" priority="8">
      <iconSet iconSet="3Signs" reverse="1">
        <cfvo type="percent" val="0"/>
        <cfvo type="percent" val="33"/>
        <cfvo type="percent" val="75"/>
      </iconSet>
    </cfRule>
  </conditionalFormatting>
  <conditionalFormatting sqref="AF7:AF34">
    <cfRule type="iconSet" priority="5">
      <iconSet iconSet="3Flags">
        <cfvo type="percent" val="0"/>
        <cfvo type="percent" val="33"/>
        <cfvo type="percent" val="67"/>
      </iconSet>
    </cfRule>
  </conditionalFormatting>
  <conditionalFormatting sqref="AF8">
    <cfRule type="iconSet" priority="4">
      <iconSet iconSet="3Flags">
        <cfvo type="percent" val="0"/>
        <cfvo type="percent" val="33"/>
        <cfvo type="percent" val="67"/>
      </iconSet>
    </cfRule>
  </conditionalFormatting>
  <conditionalFormatting sqref="AF7:AF34">
    <cfRule type="iconSet" priority="2">
      <iconSet iconSet="3Flags" reverse="1">
        <cfvo type="percent" val="0"/>
        <cfvo type="percent" val="33"/>
        <cfvo type="percent" val="75"/>
      </iconSet>
    </cfRule>
  </conditionalFormatting>
  <conditionalFormatting sqref="AF7:AF34">
    <cfRule type="iconSet" priority="251">
      <iconSet iconSet="3Signs" reverse="1">
        <cfvo type="percent" val="0"/>
        <cfvo type="percent" val="33"/>
        <cfvo type="percent" val="67"/>
      </iconSet>
    </cfRule>
  </conditionalFormatting>
  <conditionalFormatting sqref="AF7:AF34">
    <cfRule type="iconSet" priority="252">
      <iconSet iconSet="3Flags" reverse="1">
        <cfvo type="percent" val="0"/>
        <cfvo type="percent" val="33"/>
        <cfvo type="percent" val="73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2018-02-10T13:49:43Z</dcterms:modified>
</cp:coreProperties>
</file>