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/>
  <mc:AlternateContent xmlns:mc="http://schemas.openxmlformats.org/markup-compatibility/2006">
    <mc:Choice Requires="x15">
      <x15ac:absPath xmlns:x15ac="http://schemas.microsoft.com/office/spreadsheetml/2010/11/ac" url="/Users/elizabethfoley/Desktop/OSU/Classes AU24/Data Techniques/Group Project/"/>
    </mc:Choice>
  </mc:AlternateContent>
  <xr:revisionPtr revIDLastSave="0" documentId="8_{BF4F8A3C-7959-DE4F-88E5-28BCD0FEAB99}" xr6:coauthVersionLast="47" xr6:coauthVersionMax="47" xr10:uidLastSave="{00000000-0000-0000-0000-000000000000}"/>
  <bookViews>
    <workbookView xWindow="0" yWindow="680" windowWidth="23260" windowHeight="12460" firstSheet="1" activeTab="1" xr2:uid="{00000000-000D-0000-FFFF-FFFF00000000}"/>
  </bookViews>
  <sheets>
    <sheet name="OSU" sheetId="1" r:id="rId1"/>
    <sheet name="Heatherwoode" sheetId="2" r:id="rId2"/>
    <sheet name="Blue Ash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5" i="1" l="1"/>
  <c r="J2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2" i="2"/>
  <c r="T2" i="3"/>
  <c r="T3" i="3"/>
  <c r="T4" i="3"/>
  <c r="T5" i="3"/>
  <c r="T6" i="3"/>
  <c r="T7" i="3"/>
  <c r="T8" i="3"/>
  <c r="T9" i="3"/>
  <c r="T10" i="3"/>
  <c r="T11" i="3"/>
  <c r="T12" i="3"/>
  <c r="T13" i="3"/>
  <c r="T14" i="3"/>
  <c r="J14" i="3"/>
  <c r="S14" i="3" s="1"/>
  <c r="J13" i="3"/>
  <c r="S13" i="3" s="1"/>
  <c r="J12" i="3"/>
  <c r="S12" i="3" s="1"/>
  <c r="J11" i="3"/>
  <c r="S11" i="3" s="1"/>
  <c r="J10" i="3"/>
  <c r="S10" i="3" s="1"/>
  <c r="J9" i="3"/>
  <c r="S9" i="3" s="1"/>
  <c r="J8" i="3"/>
  <c r="S8" i="3" s="1"/>
  <c r="J7" i="3"/>
  <c r="S7" i="3" s="1"/>
  <c r="J6" i="3"/>
  <c r="S6" i="3" s="1"/>
  <c r="J5" i="3"/>
  <c r="S5" i="3" s="1"/>
  <c r="J4" i="3"/>
  <c r="S4" i="3" s="1"/>
  <c r="J3" i="3"/>
  <c r="S3" i="3" s="1"/>
  <c r="S2" i="3"/>
  <c r="M79" i="2"/>
  <c r="V79" i="2" s="1"/>
  <c r="L79" i="2"/>
  <c r="M78" i="2"/>
  <c r="V78" i="2" s="1"/>
  <c r="L78" i="2"/>
  <c r="M77" i="2"/>
  <c r="V77" i="2" s="1"/>
  <c r="L77" i="2"/>
  <c r="M76" i="2"/>
  <c r="V76" i="2" s="1"/>
  <c r="L76" i="2"/>
  <c r="M75" i="2"/>
  <c r="V75" i="2" s="1"/>
  <c r="L75" i="2"/>
  <c r="M74" i="2"/>
  <c r="V74" i="2" s="1"/>
  <c r="L74" i="2"/>
  <c r="M73" i="2"/>
  <c r="V73" i="2" s="1"/>
  <c r="L73" i="2"/>
  <c r="M72" i="2"/>
  <c r="V72" i="2" s="1"/>
  <c r="L72" i="2"/>
  <c r="M71" i="2"/>
  <c r="V71" i="2" s="1"/>
  <c r="L71" i="2"/>
  <c r="M70" i="2"/>
  <c r="V70" i="2" s="1"/>
  <c r="L70" i="2"/>
  <c r="M69" i="2"/>
  <c r="V69" i="2" s="1"/>
  <c r="L69" i="2"/>
  <c r="M68" i="2"/>
  <c r="V68" i="2" s="1"/>
  <c r="L68" i="2"/>
  <c r="M67" i="2"/>
  <c r="V67" i="2" s="1"/>
  <c r="L67" i="2"/>
  <c r="M66" i="2"/>
  <c r="V66" i="2" s="1"/>
  <c r="L66" i="2"/>
  <c r="M65" i="2"/>
  <c r="V65" i="2" s="1"/>
  <c r="L65" i="2"/>
  <c r="M64" i="2"/>
  <c r="V64" i="2" s="1"/>
  <c r="L64" i="2"/>
  <c r="M63" i="2"/>
  <c r="V63" i="2" s="1"/>
  <c r="L63" i="2"/>
  <c r="M62" i="2"/>
  <c r="V62" i="2" s="1"/>
  <c r="L62" i="2"/>
  <c r="M61" i="2"/>
  <c r="V61" i="2" s="1"/>
  <c r="L61" i="2"/>
  <c r="M60" i="2"/>
  <c r="V60" i="2" s="1"/>
  <c r="L60" i="2"/>
  <c r="M59" i="2"/>
  <c r="V59" i="2" s="1"/>
  <c r="L59" i="2"/>
  <c r="M58" i="2"/>
  <c r="V58" i="2" s="1"/>
  <c r="L58" i="2"/>
  <c r="M57" i="2"/>
  <c r="V57" i="2" s="1"/>
  <c r="L57" i="2"/>
  <c r="M56" i="2"/>
  <c r="V56" i="2" s="1"/>
  <c r="L56" i="2"/>
  <c r="M55" i="2"/>
  <c r="V55" i="2" s="1"/>
  <c r="L55" i="2"/>
  <c r="M54" i="2"/>
  <c r="V54" i="2" s="1"/>
  <c r="L54" i="2"/>
  <c r="M53" i="2"/>
  <c r="V53" i="2" s="1"/>
  <c r="L53" i="2"/>
  <c r="M52" i="2"/>
  <c r="V52" i="2" s="1"/>
  <c r="L52" i="2"/>
  <c r="M51" i="2"/>
  <c r="V51" i="2" s="1"/>
  <c r="L51" i="2"/>
  <c r="M50" i="2"/>
  <c r="V50" i="2" s="1"/>
  <c r="L50" i="2"/>
  <c r="M49" i="2"/>
  <c r="V49" i="2" s="1"/>
  <c r="L49" i="2"/>
  <c r="M48" i="2"/>
  <c r="V48" i="2" s="1"/>
  <c r="L48" i="2"/>
  <c r="M47" i="2"/>
  <c r="V47" i="2" s="1"/>
  <c r="L47" i="2"/>
  <c r="M46" i="2"/>
  <c r="V46" i="2" s="1"/>
  <c r="L46" i="2"/>
  <c r="M45" i="2"/>
  <c r="V45" i="2" s="1"/>
  <c r="L45" i="2"/>
  <c r="M44" i="2"/>
  <c r="V44" i="2" s="1"/>
  <c r="L44" i="2"/>
  <c r="M43" i="2"/>
  <c r="V43" i="2" s="1"/>
  <c r="L43" i="2"/>
  <c r="M42" i="2"/>
  <c r="V42" i="2" s="1"/>
  <c r="L42" i="2"/>
  <c r="M41" i="2"/>
  <c r="V41" i="2" s="1"/>
  <c r="L41" i="2"/>
  <c r="M40" i="2"/>
  <c r="V40" i="2" s="1"/>
  <c r="L40" i="2"/>
  <c r="M39" i="2"/>
  <c r="V39" i="2" s="1"/>
  <c r="L39" i="2"/>
  <c r="M38" i="2"/>
  <c r="V38" i="2" s="1"/>
  <c r="L38" i="2"/>
  <c r="M37" i="2"/>
  <c r="V37" i="2" s="1"/>
  <c r="L37" i="2"/>
  <c r="M36" i="2"/>
  <c r="V36" i="2" s="1"/>
  <c r="L36" i="2"/>
  <c r="M35" i="2"/>
  <c r="V35" i="2" s="1"/>
  <c r="L35" i="2"/>
  <c r="M34" i="2"/>
  <c r="V34" i="2" s="1"/>
  <c r="L34" i="2"/>
  <c r="M33" i="2"/>
  <c r="V33" i="2" s="1"/>
  <c r="L33" i="2"/>
  <c r="M32" i="2"/>
  <c r="V32" i="2" s="1"/>
  <c r="L32" i="2"/>
  <c r="M31" i="2"/>
  <c r="V31" i="2" s="1"/>
  <c r="L31" i="2"/>
  <c r="M30" i="2"/>
  <c r="V30" i="2" s="1"/>
  <c r="L30" i="2"/>
  <c r="M29" i="2"/>
  <c r="V29" i="2" s="1"/>
  <c r="L29" i="2"/>
  <c r="M28" i="2"/>
  <c r="V28" i="2" s="1"/>
  <c r="L28" i="2"/>
  <c r="M27" i="2"/>
  <c r="V27" i="2" s="1"/>
  <c r="L27" i="2"/>
  <c r="M26" i="2"/>
  <c r="V26" i="2" s="1"/>
  <c r="L26" i="2"/>
  <c r="M25" i="2"/>
  <c r="V25" i="2" s="1"/>
  <c r="L25" i="2"/>
  <c r="M24" i="2"/>
  <c r="V24" i="2" s="1"/>
  <c r="L24" i="2"/>
  <c r="M23" i="2"/>
  <c r="V23" i="2" s="1"/>
  <c r="L23" i="2"/>
  <c r="M22" i="2"/>
  <c r="V22" i="2" s="1"/>
  <c r="L22" i="2"/>
  <c r="M21" i="2"/>
  <c r="V21" i="2" s="1"/>
  <c r="L21" i="2"/>
  <c r="M20" i="2"/>
  <c r="V20" i="2" s="1"/>
  <c r="L20" i="2"/>
  <c r="M19" i="2"/>
  <c r="V19" i="2" s="1"/>
  <c r="L19" i="2"/>
  <c r="M18" i="2"/>
  <c r="V18" i="2" s="1"/>
  <c r="L18" i="2"/>
  <c r="M17" i="2"/>
  <c r="V17" i="2" s="1"/>
  <c r="L17" i="2"/>
  <c r="M16" i="2"/>
  <c r="V16" i="2" s="1"/>
  <c r="L16" i="2"/>
  <c r="M15" i="2"/>
  <c r="V15" i="2" s="1"/>
  <c r="L15" i="2"/>
  <c r="M14" i="2"/>
  <c r="V14" i="2" s="1"/>
  <c r="L14" i="2"/>
  <c r="M13" i="2"/>
  <c r="V13" i="2" s="1"/>
  <c r="L13" i="2"/>
  <c r="M12" i="2"/>
  <c r="V12" i="2" s="1"/>
  <c r="L12" i="2"/>
  <c r="M11" i="2"/>
  <c r="V11" i="2" s="1"/>
  <c r="L11" i="2"/>
  <c r="M10" i="2"/>
  <c r="V10" i="2" s="1"/>
  <c r="L10" i="2"/>
  <c r="M9" i="2"/>
  <c r="V9" i="2" s="1"/>
  <c r="L9" i="2"/>
  <c r="M8" i="2"/>
  <c r="V8" i="2" s="1"/>
  <c r="L8" i="2"/>
  <c r="M7" i="2"/>
  <c r="V7" i="2" s="1"/>
  <c r="L7" i="2"/>
  <c r="M6" i="2"/>
  <c r="V6" i="2" s="1"/>
  <c r="L6" i="2"/>
  <c r="M5" i="2"/>
  <c r="V5" i="2" s="1"/>
  <c r="L5" i="2"/>
  <c r="M4" i="2"/>
  <c r="V4" i="2" s="1"/>
  <c r="L4" i="2"/>
  <c r="M3" i="2"/>
  <c r="V3" i="2" s="1"/>
  <c r="L3" i="2"/>
  <c r="M2" i="2"/>
  <c r="V2" i="2" s="1"/>
  <c r="L2" i="2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Z2" i="1" l="1"/>
  <c r="Y2" i="1"/>
  <c r="Z3" i="1"/>
  <c r="Y3" i="1"/>
  <c r="Z4" i="1"/>
  <c r="Y4" i="1"/>
  <c r="Z5" i="1"/>
  <c r="Y5" i="1"/>
  <c r="Z6" i="1"/>
  <c r="Y6" i="1"/>
  <c r="Z7" i="1"/>
  <c r="Y7" i="1"/>
  <c r="Z8" i="1"/>
  <c r="Y8" i="1"/>
  <c r="Z9" i="1"/>
  <c r="Y9" i="1"/>
  <c r="Z10" i="1"/>
  <c r="Y10" i="1"/>
  <c r="Z11" i="1"/>
  <c r="Y11" i="1"/>
  <c r="Z12" i="1"/>
  <c r="Y12" i="1"/>
  <c r="Z13" i="1"/>
  <c r="Y13" i="1"/>
  <c r="Z14" i="1"/>
  <c r="Y14" i="1"/>
  <c r="Z15" i="1"/>
  <c r="Y15" i="1"/>
  <c r="Z16" i="1"/>
  <c r="Y16" i="1"/>
  <c r="Z17" i="1"/>
  <c r="Y17" i="1"/>
  <c r="Z18" i="1"/>
  <c r="Y18" i="1"/>
  <c r="Z19" i="1"/>
  <c r="Y19" i="1"/>
  <c r="Z20" i="1"/>
  <c r="Y20" i="1"/>
  <c r="Z21" i="1"/>
  <c r="Y21" i="1"/>
  <c r="Z22" i="1"/>
  <c r="Y22" i="1"/>
  <c r="Z23" i="1"/>
  <c r="Y23" i="1"/>
  <c r="Z24" i="1"/>
  <c r="Y24" i="1"/>
  <c r="Z25" i="1"/>
  <c r="Y25" i="1"/>
  <c r="Z26" i="1"/>
  <c r="Y26" i="1"/>
  <c r="Z27" i="1"/>
  <c r="Y27" i="1"/>
  <c r="Z28" i="1"/>
  <c r="Y28" i="1"/>
  <c r="Z29" i="1"/>
  <c r="Y29" i="1"/>
  <c r="Z30" i="1"/>
  <c r="Y30" i="1"/>
  <c r="Z31" i="1"/>
  <c r="Y31" i="1"/>
  <c r="Z32" i="1"/>
  <c r="Y32" i="1"/>
  <c r="Z33" i="1"/>
  <c r="Y33" i="1"/>
  <c r="Z34" i="1"/>
  <c r="Y34" i="1"/>
  <c r="Z35" i="1"/>
  <c r="Y35" i="1"/>
  <c r="Z36" i="1"/>
  <c r="Y36" i="1"/>
  <c r="Z37" i="1"/>
  <c r="Y37" i="1"/>
  <c r="Z38" i="1"/>
  <c r="Y38" i="1"/>
  <c r="Z39" i="1"/>
  <c r="Y39" i="1"/>
  <c r="Z40" i="1"/>
  <c r="Y40" i="1"/>
  <c r="Z41" i="1"/>
  <c r="Y41" i="1"/>
  <c r="Z42" i="1"/>
  <c r="Y42" i="1"/>
  <c r="Z43" i="1"/>
  <c r="Y43" i="1"/>
  <c r="Z44" i="1"/>
  <c r="Y44" i="1"/>
  <c r="Z45" i="1"/>
  <c r="Y45" i="1"/>
</calcChain>
</file>

<file path=xl/sharedStrings.xml><?xml version="1.0" encoding="utf-8"?>
<sst xmlns="http://schemas.openxmlformats.org/spreadsheetml/2006/main" count="3734" uniqueCount="319">
  <si>
    <t>Date Collected</t>
  </si>
  <si>
    <t>First Application:</t>
  </si>
  <si>
    <t>1st App Conditions</t>
  </si>
  <si>
    <t>Second Application</t>
  </si>
  <si>
    <t>2nd App Conditions</t>
  </si>
  <si>
    <t>Third Application</t>
  </si>
  <si>
    <t>3rd App conditions</t>
  </si>
  <si>
    <t>Site</t>
  </si>
  <si>
    <t>Treatment</t>
  </si>
  <si>
    <t>Code</t>
  </si>
  <si>
    <t>Block</t>
  </si>
  <si>
    <t>Thatch Depth</t>
  </si>
  <si>
    <t>Samples</t>
  </si>
  <si>
    <t>Plug Size</t>
  </si>
  <si>
    <t>Total area Square feet</t>
  </si>
  <si>
    <t>Total Larvae + New adults</t>
  </si>
  <si>
    <t>First Instar</t>
  </si>
  <si>
    <t>Second Instar</t>
  </si>
  <si>
    <t>Third Instar</t>
  </si>
  <si>
    <t>Fourth Instar</t>
  </si>
  <si>
    <t>Fifth Instar</t>
  </si>
  <si>
    <t>Pupae</t>
  </si>
  <si>
    <t>New Adult</t>
  </si>
  <si>
    <t>Old Adult</t>
  </si>
  <si>
    <t>Larvae/square foot</t>
  </si>
  <si>
    <t>Average Instar</t>
  </si>
  <si>
    <t>Notes</t>
  </si>
  <si>
    <t>data OSU;</t>
  </si>
  <si>
    <t>The SAS System</t>
  </si>
  <si>
    <t>negative binomial distribution (better fit than poisson distribution)</t>
  </si>
  <si>
    <t>log transformation (fit better than negative binomial in residuals)</t>
  </si>
  <si>
    <t> </t>
  </si>
  <si>
    <t>A</t>
  </si>
  <si>
    <t>App 1</t>
  </si>
  <si>
    <t>App 2</t>
  </si>
  <si>
    <t>App 3</t>
  </si>
  <si>
    <t>App 4</t>
  </si>
  <si>
    <t>4/16/2024, 2:30-4:30PM</t>
  </si>
  <si>
    <t>Sunny, Clear, mild wind, 80F air, 68F@3" &amp; 73F@1"</t>
  </si>
  <si>
    <t>4/29/2024, 11:00AM-12:00PM</t>
  </si>
  <si>
    <t>Sunny, Clear, 14mph wind, 80F air, 62F@3" &amp; 74F@1"</t>
  </si>
  <si>
    <t>5/6/2024, 2:00-3:00PM</t>
  </si>
  <si>
    <t>Cloudy, light rain, no wind, 69F air, 68F@3" &amp; 69F@1"</t>
  </si>
  <si>
    <t>OSU</t>
  </si>
  <si>
    <t>TA</t>
  </si>
  <si>
    <t>B1</t>
  </si>
  <si>
    <t>&gt;1/8"</t>
  </si>
  <si>
    <t>input treatment block$ larvae;</t>
  </si>
  <si>
    <t>TB</t>
  </si>
  <si>
    <t>datalines;</t>
  </si>
  <si>
    <t>The MEANS Procedure</t>
  </si>
  <si>
    <t>y=log(larvae+1);</t>
  </si>
  <si>
    <t>B</t>
  </si>
  <si>
    <t>Adult Peak Migration</t>
  </si>
  <si>
    <t>Hatch - Small Larvae (L1 - L2)               Inside Stems</t>
  </si>
  <si>
    <t>Medium Larvae (L2.5-L3)  Emergence from Stems</t>
  </si>
  <si>
    <t>Large Larvae (L4 - L5) Feeding on Crowns/Damage</t>
  </si>
  <si>
    <t>TC</t>
  </si>
  <si>
    <t>Analysis Variable : larvae</t>
  </si>
  <si>
    <t>Forsythia 1/2 gold:1/2 green</t>
  </si>
  <si>
    <t>Dogwood/Redbud full bloom</t>
  </si>
  <si>
    <t>Catawba Rhododendron full bloom</t>
  </si>
  <si>
    <t>TD</t>
  </si>
  <si>
    <t>treatment</t>
  </si>
  <si>
    <t>N Obs</t>
  </si>
  <si>
    <t>Mean</t>
  </si>
  <si>
    <t>Std Error</t>
  </si>
  <si>
    <t>%control</t>
  </si>
  <si>
    <t>Treatment 1</t>
  </si>
  <si>
    <t>Suprado [15]</t>
  </si>
  <si>
    <t>TE</t>
  </si>
  <si>
    <t>Treatment 2</t>
  </si>
  <si>
    <t>TF</t>
  </si>
  <si>
    <t>Treatment 3</t>
  </si>
  <si>
    <t>TG</t>
  </si>
  <si>
    <t>Treatment 4</t>
  </si>
  <si>
    <t>TH</t>
  </si>
  <si>
    <t>1 Pupae looks like malformed adult</t>
  </si>
  <si>
    <t>Treatment 5</t>
  </si>
  <si>
    <t xml:space="preserve">Talstar/Bifen </t>
  </si>
  <si>
    <t>McGraw’s current recommendation</t>
  </si>
  <si>
    <t>TI</t>
  </si>
  <si>
    <t>Treatment 6</t>
  </si>
  <si>
    <t>Talstar/Bifen</t>
  </si>
  <si>
    <t>TJ</t>
  </si>
  <si>
    <t>Treatment 7</t>
  </si>
  <si>
    <t>Scimitar/ Lambda</t>
  </si>
  <si>
    <t>Acelepryn</t>
  </si>
  <si>
    <t>Ference</t>
  </si>
  <si>
    <t>Weevil Trak program</t>
  </si>
  <si>
    <t>TK</t>
  </si>
  <si>
    <t>Treatment 8</t>
  </si>
  <si>
    <t>DeltaGard/ D-Fense</t>
  </si>
  <si>
    <t>Tetrino</t>
  </si>
  <si>
    <t>Dylox</t>
  </si>
  <si>
    <t>High end Envu program</t>
  </si>
  <si>
    <t>B2</t>
  </si>
  <si>
    <t>Treatment 9</t>
  </si>
  <si>
    <t>Treatment 10</t>
  </si>
  <si>
    <t>MatchPoint</t>
  </si>
  <si>
    <t>Corteva program</t>
  </si>
  <si>
    <t>Treatment 11</t>
  </si>
  <si>
    <t>Untreated check</t>
  </si>
  <si>
    <t>T1</t>
  </si>
  <si>
    <t>T2</t>
  </si>
  <si>
    <t>T3</t>
  </si>
  <si>
    <t>The GLIMMIX Procedure</t>
  </si>
  <si>
    <t>T4</t>
  </si>
  <si>
    <t>Model Information</t>
  </si>
  <si>
    <t>T5</t>
  </si>
  <si>
    <t>Data Set</t>
  </si>
  <si>
    <t>WORK.OSU</t>
  </si>
  <si>
    <t>T6</t>
  </si>
  <si>
    <t>B3</t>
  </si>
  <si>
    <t>Response Variable</t>
  </si>
  <si>
    <t>larvae</t>
  </si>
  <si>
    <t>y</t>
  </si>
  <si>
    <t>T7</t>
  </si>
  <si>
    <t>Response Distribution</t>
  </si>
  <si>
    <t>Negative Binomial</t>
  </si>
  <si>
    <t>Gaussian</t>
  </si>
  <si>
    <t>T8</t>
  </si>
  <si>
    <t>Link Function</t>
  </si>
  <si>
    <t>Log</t>
  </si>
  <si>
    <t>Identity</t>
  </si>
  <si>
    <t>T9</t>
  </si>
  <si>
    <t>Variance Function</t>
  </si>
  <si>
    <t>Default</t>
  </si>
  <si>
    <t>T10</t>
  </si>
  <si>
    <t>Variance Matrix Blocked By</t>
  </si>
  <si>
    <t>block</t>
  </si>
  <si>
    <t>T11</t>
  </si>
  <si>
    <t>Estimation Technique</t>
  </si>
  <si>
    <t>Maximum Likelihood</t>
  </si>
  <si>
    <t>Restricted Maximum Likelihood</t>
  </si>
  <si>
    <t>Likelihood Approximation</t>
  </si>
  <si>
    <t>Gauss-Hermite Quadrature</t>
  </si>
  <si>
    <t>Degrees of Freedom Method</t>
  </si>
  <si>
    <t>Containment</t>
  </si>
  <si>
    <t>Class Level Information</t>
  </si>
  <si>
    <t>Class</t>
  </si>
  <si>
    <t>Levels</t>
  </si>
  <si>
    <t>Values</t>
  </si>
  <si>
    <t>average stage from control</t>
  </si>
  <si>
    <t>1 2 3 4 5 6 7 8 9 10 11</t>
  </si>
  <si>
    <t>B4</t>
  </si>
  <si>
    <t>B1 B2 B3 B4</t>
  </si>
  <si>
    <t>Number of Observations Read</t>
  </si>
  <si>
    <t>Number of Observations Used</t>
  </si>
  <si>
    <t>Dimensions</t>
  </si>
  <si>
    <t>G-side Cov. Parameters</t>
  </si>
  <si>
    <t>R-side Cov. Parameters</t>
  </si>
  <si>
    <t>Columns in X</t>
  </si>
  <si>
    <t>Columns in Z per Subject</t>
  </si>
  <si>
    <t>Subjects (Blocks in V)</t>
  </si>
  <si>
    <t>Max Obs per Subject</t>
  </si>
  <si>
    <t>;</t>
  </si>
  <si>
    <t>Optimization Information</t>
  </si>
  <si>
    <t xml:space="preserve">proc means data=OSU mean stderr;                      </t>
  </si>
  <si>
    <t>Optimization Technique</t>
  </si>
  <si>
    <t>Dual Quasi-Newton</t>
  </si>
  <si>
    <t xml:space="preserve">var larvae;                     </t>
  </si>
  <si>
    <t>Parameters in Optimization</t>
  </si>
  <si>
    <t xml:space="preserve">class treatment;                       </t>
  </si>
  <si>
    <t>Lower Boundaries</t>
  </si>
  <si>
    <t>run;</t>
  </si>
  <si>
    <t>Upper Boundaries</t>
  </si>
  <si>
    <t>proc glimmix data=OSU method=quadrature plots=residualpanel;</t>
  </si>
  <si>
    <t>Fixed Effects</t>
  </si>
  <si>
    <t>Profiled</t>
  </si>
  <si>
    <t>class treatment block;</t>
  </si>
  <si>
    <t>Not Profiled</t>
  </si>
  <si>
    <t>proc glimmix data=OSU plots=residualpanel;</t>
  </si>
  <si>
    <t>Residual Variance</t>
  </si>
  <si>
    <r>
      <rPr>
        <sz val="11"/>
        <color rgb="FF000000"/>
        <rFont val="Aptos Narrow"/>
        <scheme val="minor"/>
      </rPr>
      <t>model larvae=treatment/</t>
    </r>
    <r>
      <rPr>
        <sz val="11"/>
        <color rgb="FFFF0000"/>
        <rFont val="Aptos Narrow"/>
        <scheme val="minor"/>
      </rPr>
      <t>d=negbin;</t>
    </r>
  </si>
  <si>
    <t>Starting From</t>
  </si>
  <si>
    <t>GLM estimates</t>
  </si>
  <si>
    <t>Data</t>
  </si>
  <si>
    <t>random intercept / subject=block;</t>
  </si>
  <si>
    <t>Quadrature Points</t>
  </si>
  <si>
    <t>model y=treatment;</t>
  </si>
  <si>
    <t xml:space="preserve">lsmeans treatment / Adjust=Tukey lines plots=meanplot (cl join);                      </t>
  </si>
  <si>
    <t>random intercept/subject=block;</t>
  </si>
  <si>
    <t>Iteration History</t>
  </si>
  <si>
    <t xml:space="preserve">lsmeans treatment / Adjust=Tukey lines plots=meanplot (cl join);  </t>
  </si>
  <si>
    <t>Iteration</t>
  </si>
  <si>
    <t>Restarts</t>
  </si>
  <si>
    <t>Evaluations</t>
  </si>
  <si>
    <t>Objective
Function</t>
  </si>
  <si>
    <t>Change</t>
  </si>
  <si>
    <t>Max
Gradient</t>
  </si>
  <si>
    <t>or:</t>
  </si>
  <si>
    <t xml:space="preserve">Proc glimmix data=OSU method=quadrature plots=residualpanel;                           </t>
  </si>
  <si>
    <t>.</t>
  </si>
  <si>
    <t xml:space="preserve">class treatment block;                   </t>
  </si>
  <si>
    <r>
      <rPr>
        <sz val="11"/>
        <color rgb="FF000000"/>
        <rFont val="Aptos Narrow"/>
        <scheme val="minor"/>
      </rPr>
      <t xml:space="preserve">model larvae = treatment / </t>
    </r>
    <r>
      <rPr>
        <sz val="11"/>
        <color rgb="FFFF0000"/>
        <rFont val="Aptos Narrow"/>
        <scheme val="minor"/>
      </rPr>
      <t>dist=poisson;</t>
    </r>
  </si>
  <si>
    <t>Convergence criterion (ABSGCONV=0.00001) satisfied.</t>
  </si>
  <si>
    <t>Estimated G matrix is not positive definite.</t>
  </si>
  <si>
    <t>Fit Statistics</t>
  </si>
  <si>
    <t>-2 Res Log Likelihood</t>
  </si>
  <si>
    <t>AIC (smaller is better)</t>
  </si>
  <si>
    <t>AICC (smaller is better)</t>
  </si>
  <si>
    <t>BIC (smaller is better)</t>
  </si>
  <si>
    <t>CAIC (smaller is better)</t>
  </si>
  <si>
    <t>HQIC (smaller is better)</t>
  </si>
  <si>
    <t>Generalized Chi-Square</t>
  </si>
  <si>
    <t>Gener. Chi-Square / DF</t>
  </si>
  <si>
    <t>Covariance Parameter Estimates</t>
  </si>
  <si>
    <t>Cov Parm</t>
  </si>
  <si>
    <t>Subject</t>
  </si>
  <si>
    <t>Estimate</t>
  </si>
  <si>
    <t>Standard
Error</t>
  </si>
  <si>
    <t>Convergence criterion (GCONV=1E-8) satisfied.</t>
  </si>
  <si>
    <t>Intercept</t>
  </si>
  <si>
    <t>Residual</t>
  </si>
  <si>
    <t>Type III Tests of Fixed Effects</t>
  </si>
  <si>
    <t>Effect</t>
  </si>
  <si>
    <t>Num DF</t>
  </si>
  <si>
    <t>Den DF</t>
  </si>
  <si>
    <t>F Value</t>
  </si>
  <si>
    <t>Pr &gt; F</t>
  </si>
  <si>
    <t>-2 Log Likelihood</t>
  </si>
  <si>
    <t>treatment Least Squares Means</t>
  </si>
  <si>
    <t>DF</t>
  </si>
  <si>
    <t>t Value</t>
  </si>
  <si>
    <t>Pr &gt; |t|</t>
  </si>
  <si>
    <t>Fit Statistics for Conditional Distribution</t>
  </si>
  <si>
    <t>-2 log L(larvae | r. effects)</t>
  </si>
  <si>
    <t>Pearson Chi-Square</t>
  </si>
  <si>
    <t>Pearson Chi-Square / DF</t>
  </si>
  <si>
    <t>&lt;.0001</t>
  </si>
  <si>
    <t>Scale</t>
  </si>
  <si>
    <t>Differences of treatment Least Squares Means
Adjustment for Multiple Comparisons: Tukey</t>
  </si>
  <si>
    <t>_treatment</t>
  </si>
  <si>
    <t>Standard Error</t>
  </si>
  <si>
    <t>Adj P</t>
  </si>
  <si>
    <t>Differences of treatment Least Squares Means
Adjustment for Multiple Comparisons: Tukey-Kramer</t>
  </si>
  <si>
    <t>Tukey Grouping for
treatment Least Squares
Means (Alpha=0.05)</t>
  </si>
  <si>
    <t>LS-means with the
same letter are not
significantly different.</t>
  </si>
  <si>
    <t>Tukey-Kramer Grouping
for treatment Least
Squares Means (Alpha=0.05)</t>
  </si>
  <si>
    <t>LS-means with the
same letter are
not significantly
different.</t>
  </si>
  <si>
    <t>First Application</t>
  </si>
  <si>
    <t>data HW;</t>
  </si>
  <si>
    <t>negative binomial distribution</t>
  </si>
  <si>
    <t>log transformation</t>
  </si>
  <si>
    <t>Control</t>
  </si>
  <si>
    <t>4/30/24, 2:00-4:00PM</t>
  </si>
  <si>
    <t>Sunny, clear, 7MPH wind, 85F air, 72F@3", 80F@1"</t>
  </si>
  <si>
    <t>5/14/24, 11-12PM</t>
  </si>
  <si>
    <t>Cloudy, light rain, low wind, 64F air, 66F@3", 67F@1"</t>
  </si>
  <si>
    <t>Heatherwoode</t>
  </si>
  <si>
    <t>1/4"</t>
  </si>
  <si>
    <t>input treatment$ block$ larvae;</t>
  </si>
  <si>
    <t>late</t>
  </si>
  <si>
    <t>Matchpoint</t>
  </si>
  <si>
    <t>% control</t>
  </si>
  <si>
    <t>early</t>
  </si>
  <si>
    <t>Suprado</t>
  </si>
  <si>
    <t>Provaunt</t>
  </si>
  <si>
    <t>T12</t>
  </si>
  <si>
    <t>C</t>
  </si>
  <si>
    <t>Atexzo</t>
  </si>
  <si>
    <t>T13</t>
  </si>
  <si>
    <t>1 pupae looks like malformed adult</t>
  </si>
  <si>
    <t>WORK.HW</t>
  </si>
  <si>
    <t>T1 T10 T11 T12 T13 T2 T3 T4 T5 T6 T7 T8 T9</t>
  </si>
  <si>
    <t>B1 B2 B3 B4 B5 B6</t>
  </si>
  <si>
    <t>B5</t>
  </si>
  <si>
    <t>B6</t>
  </si>
  <si>
    <t>Note: T2 B6 not sprayed well due to spill of materials.</t>
  </si>
  <si>
    <t xml:space="preserve">proc means data=HW mean stderr;                      </t>
  </si>
  <si>
    <t xml:space="preserve">run;                    </t>
  </si>
  <si>
    <t xml:space="preserve">Proc glimmix data=HW method=quadrature plots=residualpanel;                        </t>
  </si>
  <si>
    <t xml:space="preserve">model larvae = treatment/d=negbin;                     </t>
  </si>
  <si>
    <t xml:space="preserve">Proc glimmix data=HW plots=residualpanel;                        </t>
  </si>
  <si>
    <t xml:space="preserve">model y = treatment;                     </t>
  </si>
  <si>
    <t>LS-means with the same
letter are not significantly
different.</t>
  </si>
  <si>
    <t>Thatch Depth (inch)</t>
  </si>
  <si>
    <t># Samples</t>
  </si>
  <si>
    <t>Plug Size (inch)</t>
  </si>
  <si>
    <t>Average stage</t>
  </si>
  <si>
    <t>Blue Ash</t>
  </si>
  <si>
    <t>UB1</t>
  </si>
  <si>
    <t>Untreated</t>
  </si>
  <si>
    <t>1/8"</t>
  </si>
  <si>
    <t>2 3/8"</t>
  </si>
  <si>
    <t>Approach</t>
  </si>
  <si>
    <t>UB2</t>
  </si>
  <si>
    <t>UB3</t>
  </si>
  <si>
    <t>Fairway</t>
  </si>
  <si>
    <t>UB4</t>
  </si>
  <si>
    <t>UB5</t>
  </si>
  <si>
    <t>UB6</t>
  </si>
  <si>
    <t>TB1</t>
  </si>
  <si>
    <t>Aloft</t>
  </si>
  <si>
    <t>TB2</t>
  </si>
  <si>
    <t>TB3</t>
  </si>
  <si>
    <t>TB4</t>
  </si>
  <si>
    <t>TB5</t>
  </si>
  <si>
    <t>TB6</t>
  </si>
  <si>
    <t>Extra (treated approach next to green)</t>
  </si>
  <si>
    <t>Note: plot size 10' by 10' for untreated control; treated samples were taken from plots ajacent to untreated plots for consistency in ABW distribution. 12 turf plugs were taken randomly from each plot (2' inside from edges)</t>
  </si>
  <si>
    <t>Larvae</t>
  </si>
  <si>
    <t>data BlueAsh;</t>
  </si>
  <si>
    <t>input treatment$ block larvae;</t>
  </si>
  <si>
    <t>Untreate</t>
  </si>
  <si>
    <t>WORK.BLUEASH</t>
  </si>
  <si>
    <t xml:space="preserve">proc means data=BlueAsh mean stderr;                      </t>
  </si>
  <si>
    <t>Variance Matrix</t>
  </si>
  <si>
    <t>Not blocked</t>
  </si>
  <si>
    <t>Residual PL</t>
  </si>
  <si>
    <t xml:space="preserve">Proc glimmix data=BlueAsh plots=residualpanel;                        </t>
  </si>
  <si>
    <t>random block;</t>
  </si>
  <si>
    <t>Aloft Untreate</t>
  </si>
  <si>
    <t>1 2 3 4 5 6</t>
  </si>
  <si>
    <t>Columns in Z</t>
  </si>
  <si>
    <t>Subiterations</t>
  </si>
  <si>
    <t>Convergence criterion (PCONV=1.11022E-8) satisfied.</t>
  </si>
  <si>
    <t>-2 Res Log Pseudo-Likelihood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</si>
</sst>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Aptos Narrow"/>
      <family val="2"/>
      <scheme val="minor"/>
    </font>
    <font>
      <sz val="11"/>
      <color rgb="FF444444"/>
      <name val="Aptos Narrow"/>
    </font>
    <font>
      <sz val="11"/>
      <color rgb="FFFF0000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0"/>
      <color rgb="FF112277"/>
      <name val="Arial"/>
      <family val="2"/>
    </font>
    <font>
      <b/>
      <sz val="11"/>
      <color rgb="FFFF0000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FF0000"/>
      <name val="Aptos Narrow"/>
      <scheme val="minor"/>
    </font>
    <font>
      <sz val="11"/>
      <color theme="1"/>
      <name val="Aptos Narrow"/>
      <scheme val="minor"/>
    </font>
    <font>
      <sz val="10"/>
      <color rgb="FFFF0000"/>
      <name val="Arial"/>
      <family val="2"/>
    </font>
    <font>
      <sz val="12"/>
      <color rgb="FF000000"/>
      <name val="Times New Roman"/>
      <family val="1"/>
      <charset val="1"/>
    </font>
    <font>
      <sz val="11"/>
      <color theme="1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b/>
      <sz val="12"/>
      <color rgb="FFFFFFFF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2"/>
      <color rgb="FFFF0000"/>
      <name val="Times New Roman"/>
      <family val="1"/>
      <charset val="1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rgb="FFC1C1C1"/>
      </left>
      <right/>
      <top style="thin">
        <color rgb="FFC1C1C1"/>
      </top>
      <bottom/>
      <diagonal/>
    </border>
    <border>
      <left/>
      <right/>
      <top style="thin">
        <color rgb="FFC1C1C1"/>
      </top>
      <bottom/>
      <diagonal/>
    </border>
    <border>
      <left style="thin">
        <color rgb="FFC1C1C1"/>
      </left>
      <right/>
      <top/>
      <bottom/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" fontId="0" fillId="0" borderId="0" xfId="0" applyNumberFormat="1"/>
    <xf numFmtId="0" fontId="3" fillId="2" borderId="0" xfId="0" applyFont="1" applyFill="1"/>
    <xf numFmtId="0" fontId="3" fillId="0" borderId="0" xfId="0" applyFont="1"/>
    <xf numFmtId="0" fontId="4" fillId="0" borderId="3" xfId="0" applyFont="1" applyBorder="1"/>
    <xf numFmtId="0" fontId="4" fillId="0" borderId="0" xfId="0" applyFont="1"/>
    <xf numFmtId="0" fontId="4" fillId="0" borderId="1" xfId="0" applyFont="1" applyBorder="1"/>
    <xf numFmtId="0" fontId="0" fillId="0" borderId="2" xfId="0" applyBorder="1"/>
    <xf numFmtId="0" fontId="4" fillId="0" borderId="0" xfId="0" applyFont="1" applyAlignment="1">
      <alignment wrapText="1"/>
    </xf>
    <xf numFmtId="11" fontId="0" fillId="0" borderId="0" xfId="0" applyNumberFormat="1"/>
    <xf numFmtId="0" fontId="0" fillId="0" borderId="1" xfId="0" applyBorder="1"/>
    <xf numFmtId="0" fontId="4" fillId="0" borderId="3" xfId="0" quotePrefix="1" applyFont="1" applyBorder="1"/>
    <xf numFmtId="0" fontId="4" fillId="3" borderId="3" xfId="0" applyFont="1" applyFill="1" applyBorder="1"/>
    <xf numFmtId="0" fontId="4" fillId="3" borderId="0" xfId="0" applyFont="1" applyFill="1"/>
    <xf numFmtId="0" fontId="0" fillId="3" borderId="0" xfId="0" applyFill="1"/>
    <xf numFmtId="164" fontId="0" fillId="3" borderId="0" xfId="0" applyNumberFormat="1" applyFill="1"/>
    <xf numFmtId="0" fontId="4" fillId="0" borderId="2" xfId="0" applyFont="1" applyBorder="1"/>
    <xf numFmtId="0" fontId="5" fillId="0" borderId="0" xfId="0" applyFont="1"/>
    <xf numFmtId="0" fontId="6" fillId="0" borderId="0" xfId="0" applyFont="1"/>
    <xf numFmtId="1" fontId="2" fillId="0" borderId="0" xfId="0" applyNumberFormat="1" applyFont="1"/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0" fillId="0" borderId="0" xfId="0" applyAlignment="1">
      <alignment horizontal="right"/>
    </xf>
    <xf numFmtId="0" fontId="7" fillId="0" borderId="3" xfId="0" applyFont="1" applyBorder="1"/>
    <xf numFmtId="0" fontId="7" fillId="0" borderId="0" xfId="0" applyFont="1"/>
    <xf numFmtId="164" fontId="8" fillId="0" borderId="0" xfId="0" applyNumberFormat="1" applyFont="1"/>
    <xf numFmtId="0" fontId="9" fillId="0" borderId="3" xfId="0" applyFont="1" applyBorder="1"/>
    <xf numFmtId="0" fontId="9" fillId="0" borderId="0" xfId="0" applyFont="1"/>
    <xf numFmtId="164" fontId="5" fillId="0" borderId="0" xfId="0" applyNumberFormat="1" applyFont="1"/>
    <xf numFmtId="0" fontId="4" fillId="0" borderId="0" xfId="0" applyFont="1" applyAlignment="1">
      <alignment horizontal="right"/>
    </xf>
    <xf numFmtId="0" fontId="10" fillId="2" borderId="0" xfId="0" applyFont="1" applyFill="1"/>
    <xf numFmtId="0" fontId="11" fillId="0" borderId="3" xfId="0" applyFont="1" applyBorder="1"/>
    <xf numFmtId="0" fontId="14" fillId="0" borderId="0" xfId="0" applyFont="1"/>
    <xf numFmtId="0" fontId="15" fillId="2" borderId="0" xfId="0" applyFont="1" applyFill="1"/>
    <xf numFmtId="0" fontId="16" fillId="0" borderId="4" xfId="0" applyFont="1" applyBorder="1"/>
    <xf numFmtId="0" fontId="16" fillId="0" borderId="6" xfId="0" applyFont="1" applyBorder="1"/>
    <xf numFmtId="0" fontId="18" fillId="4" borderId="7" xfId="0" applyFont="1" applyFill="1" applyBorder="1"/>
    <xf numFmtId="0" fontId="18" fillId="4" borderId="8" xfId="0" applyFont="1" applyFill="1" applyBorder="1"/>
    <xf numFmtId="0" fontId="17" fillId="0" borderId="0" xfId="0" applyFont="1"/>
    <xf numFmtId="0" fontId="16" fillId="5" borderId="9" xfId="0" applyFont="1" applyFill="1" applyBorder="1"/>
    <xf numFmtId="0" fontId="16" fillId="5" borderId="10" xfId="0" applyFont="1" applyFill="1" applyBorder="1"/>
    <xf numFmtId="0" fontId="16" fillId="0" borderId="10" xfId="0" applyFont="1" applyBorder="1"/>
    <xf numFmtId="0" fontId="16" fillId="0" borderId="9" xfId="0" applyFont="1" applyBorder="1"/>
    <xf numFmtId="0" fontId="19" fillId="6" borderId="10" xfId="0" applyFont="1" applyFill="1" applyBorder="1"/>
    <xf numFmtId="0" fontId="19" fillId="0" borderId="10" xfId="0" applyFont="1" applyBorder="1"/>
    <xf numFmtId="0" fontId="20" fillId="0" borderId="10" xfId="0" applyFont="1" applyBorder="1"/>
    <xf numFmtId="0" fontId="16" fillId="0" borderId="8" xfId="0" applyFont="1" applyBorder="1"/>
    <xf numFmtId="0" fontId="16" fillId="0" borderId="7" xfId="0" applyFont="1" applyBorder="1"/>
    <xf numFmtId="11" fontId="0" fillId="3" borderId="0" xfId="0" applyNumberFormat="1" applyFill="1"/>
    <xf numFmtId="0" fontId="11" fillId="3" borderId="3" xfId="0" applyFont="1" applyFill="1" applyBorder="1"/>
    <xf numFmtId="0" fontId="2" fillId="3" borderId="0" xfId="0" applyFont="1" applyFill="1"/>
    <xf numFmtId="0" fontId="11" fillId="0" borderId="0" xfId="0" applyFont="1"/>
    <xf numFmtId="0" fontId="21" fillId="0" borderId="9" xfId="0" applyFont="1" applyBorder="1"/>
    <xf numFmtId="0" fontId="22" fillId="0" borderId="0" xfId="0" applyFont="1"/>
    <xf numFmtId="1" fontId="23" fillId="0" borderId="0" xfId="0" applyNumberFormat="1" applyFont="1"/>
    <xf numFmtId="16" fontId="0" fillId="3" borderId="0" xfId="0" applyNumberFormat="1" applyFill="1"/>
    <xf numFmtId="0" fontId="6" fillId="3" borderId="0" xfId="0" applyFont="1" applyFill="1"/>
    <xf numFmtId="1" fontId="2" fillId="3" borderId="0" xfId="0" applyNumberFormat="1" applyFont="1" applyFill="1"/>
    <xf numFmtId="1" fontId="0" fillId="3" borderId="0" xfId="0" applyNumberFormat="1" applyFill="1"/>
    <xf numFmtId="1" fontId="23" fillId="3" borderId="0" xfId="0" applyNumberFormat="1" applyFont="1" applyFill="1"/>
    <xf numFmtId="0" fontId="3" fillId="3" borderId="0" xfId="0" applyFont="1" applyFill="1"/>
    <xf numFmtId="0" fontId="22" fillId="3" borderId="0" xfId="0" applyFont="1" applyFill="1"/>
    <xf numFmtId="0" fontId="23" fillId="3" borderId="0" xfId="0" applyFont="1" applyFill="1"/>
    <xf numFmtId="0" fontId="4" fillId="3" borderId="0" xfId="0" applyFont="1" applyFill="1" applyAlignment="1">
      <alignment horizontal="right"/>
    </xf>
    <xf numFmtId="0" fontId="7" fillId="3" borderId="0" xfId="0" applyFont="1" applyFill="1"/>
    <xf numFmtId="1" fontId="5" fillId="3" borderId="0" xfId="0" applyNumberFormat="1" applyFont="1" applyFill="1"/>
    <xf numFmtId="0" fontId="9" fillId="3" borderId="0" xfId="0" applyFont="1" applyFill="1"/>
    <xf numFmtId="0" fontId="0" fillId="3" borderId="0" xfId="0" applyFill="1" applyAlignment="1">
      <alignment horizontal="right"/>
    </xf>
    <xf numFmtId="0" fontId="17" fillId="0" borderId="5" xfId="0" applyFont="1" applyBorder="1"/>
    <xf numFmtId="0" fontId="17" fillId="0" borderId="0" xfId="0" applyFont="1"/>
    <xf numFmtId="0" fontId="16" fillId="0" borderId="11" xfId="0" applyFont="1" applyBorder="1"/>
    <xf numFmtId="0" fontId="16" fillId="0" borderId="8" xfId="0" applyFont="1" applyBorder="1"/>
    <xf numFmtId="0" fontId="4" fillId="0" borderId="1" xfId="0" applyFont="1" applyBorder="1"/>
    <xf numFmtId="0" fontId="4" fillId="0" borderId="2" xfId="0" applyFont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0" borderId="1" xfId="0" applyFont="1" applyBorder="1" applyAlignment="1">
      <alignment wrapText="1"/>
    </xf>
    <xf numFmtId="0" fontId="4" fillId="0" borderId="3" xfId="0" applyFont="1" applyBorder="1"/>
    <xf numFmtId="0" fontId="4" fillId="0" borderId="0" xfId="0" applyFont="1"/>
    <xf numFmtId="0" fontId="4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OSU!$BP$18:$BP$28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</c:v>
                  </c:pt>
                  <c:pt idx="2">
                    <c:v>4</c:v>
                  </c:pt>
                  <c:pt idx="3">
                    <c:v>4.3204938000000004</c:v>
                  </c:pt>
                  <c:pt idx="4">
                    <c:v>3</c:v>
                  </c:pt>
                  <c:pt idx="5">
                    <c:v>1</c:v>
                  </c:pt>
                  <c:pt idx="6">
                    <c:v>2.5819888999999998</c:v>
                  </c:pt>
                  <c:pt idx="7">
                    <c:v>2</c:v>
                  </c:pt>
                  <c:pt idx="8">
                    <c:v>3</c:v>
                  </c:pt>
                  <c:pt idx="9">
                    <c:v>1.9148542</c:v>
                  </c:pt>
                  <c:pt idx="10">
                    <c:v>9.4989033999999997</c:v>
                  </c:pt>
                </c:numCache>
              </c:numRef>
            </c:plus>
            <c:minus>
              <c:numRef>
                <c:f>OSU!$BP$18:$BP$28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</c:v>
                  </c:pt>
                  <c:pt idx="2">
                    <c:v>4</c:v>
                  </c:pt>
                  <c:pt idx="3">
                    <c:v>4.3204938000000004</c:v>
                  </c:pt>
                  <c:pt idx="4">
                    <c:v>3</c:v>
                  </c:pt>
                  <c:pt idx="5">
                    <c:v>1</c:v>
                  </c:pt>
                  <c:pt idx="6">
                    <c:v>2.5819888999999998</c:v>
                  </c:pt>
                  <c:pt idx="7">
                    <c:v>2</c:v>
                  </c:pt>
                  <c:pt idx="8">
                    <c:v>3</c:v>
                  </c:pt>
                  <c:pt idx="9">
                    <c:v>1.9148542</c:v>
                  </c:pt>
                  <c:pt idx="10">
                    <c:v>9.4989033999999997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OSU!$BN$18:$BN$28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OSU!$BO$18:$BO$28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 formatCode="0.0">
                  <c:v>47.75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4-423D-BBDE-151FA19B0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86216447"/>
        <c:axId val="186218367"/>
      </c:barChart>
      <c:catAx>
        <c:axId val="18621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8367"/>
        <c:crosses val="autoZero"/>
        <c:auto val="1"/>
        <c:lblAlgn val="ctr"/>
        <c:lblOffset val="100"/>
        <c:noMultiLvlLbl val="0"/>
      </c:catAx>
      <c:valAx>
        <c:axId val="1862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ABW stages</a:t>
                </a:r>
                <a:r>
                  <a:rPr lang="en-US" baseline="0"/>
                  <a:t> / sq ft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58</xdr:col>
      <xdr:colOff>0</xdr:colOff>
      <xdr:row>31</xdr:row>
      <xdr:rowOff>0</xdr:rowOff>
    </xdr:from>
    <xdr:to>
      <xdr:col>65</xdr:col>
      <xdr:colOff>304800</xdr:colOff>
      <xdr:row>48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D88838-2BD8-B864-0AEB-C17A6E5D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23525" y="6019800"/>
          <a:ext cx="4572000" cy="342900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77</xdr:row>
      <xdr:rowOff>0</xdr:rowOff>
    </xdr:from>
    <xdr:to>
      <xdr:col>50</xdr:col>
      <xdr:colOff>304800</xdr:colOff>
      <xdr:row>94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C3FF3E-21CA-FDD5-24C4-4AFDBBEC1ECE}"/>
            </a:ext>
            <a:ext uri="{147F2762-F138-4A5C-976F-8EAC2B608ADB}">
              <a16:predDERef xmlns:a16="http://schemas.microsoft.com/office/drawing/2014/main" pred="{BFD88838-2BD8-B864-0AEB-C17A6E5D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9525" y="15687675"/>
          <a:ext cx="4572000" cy="3429000"/>
        </a:xfrm>
        <a:prstGeom prst="rect">
          <a:avLst/>
        </a:prstGeom>
      </xdr:spPr>
    </xdr:pic>
    <xdr:clientData/>
  </xdr:twoCellAnchor>
  <xdr:twoCellAnchor>
    <xdr:from>
      <xdr:col>65</xdr:col>
      <xdr:colOff>838200</xdr:colOff>
      <xdr:row>28</xdr:row>
      <xdr:rowOff>163830</xdr:rowOff>
    </xdr:from>
    <xdr:to>
      <xdr:col>73</xdr:col>
      <xdr:colOff>175260</xdr:colOff>
      <xdr:row>43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913785-E618-61C8-E2BF-C3831AE5A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0</xdr:colOff>
      <xdr:row>38</xdr:row>
      <xdr:rowOff>0</xdr:rowOff>
    </xdr:from>
    <xdr:to>
      <xdr:col>62</xdr:col>
      <xdr:colOff>304800</xdr:colOff>
      <xdr:row>56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E7CC1E-479F-7515-6BA3-DF049C85B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85200" y="7239000"/>
          <a:ext cx="4572000" cy="3429000"/>
        </a:xfrm>
        <a:prstGeom prst="rect">
          <a:avLst/>
        </a:prstGeom>
      </xdr:spPr>
    </xdr:pic>
    <xdr:clientData/>
  </xdr:twoCellAnchor>
  <xdr:twoCellAnchor editAs="oneCell">
    <xdr:from>
      <xdr:col>38</xdr:col>
      <xdr:colOff>428625</xdr:colOff>
      <xdr:row>78</xdr:row>
      <xdr:rowOff>57150</xdr:rowOff>
    </xdr:from>
    <xdr:to>
      <xdr:col>46</xdr:col>
      <xdr:colOff>123825</xdr:colOff>
      <xdr:row>95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668884-1C65-3F02-9513-03BCCED3B9E8}"/>
            </a:ext>
            <a:ext uri="{147F2762-F138-4A5C-976F-8EAC2B608ADB}">
              <a16:predDERef xmlns:a16="http://schemas.microsoft.com/office/drawing/2014/main" pred="{C8E7CC1E-479F-7515-6BA3-DF049C85B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050625" y="15821025"/>
          <a:ext cx="457200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2"/>
  <sheetViews>
    <sheetView topLeftCell="AS59" workbookViewId="0">
      <selection activeCell="EI27" sqref="EI27"/>
    </sheetView>
  </sheetViews>
  <sheetFormatPr baseColWidth="10" defaultColWidth="8.83203125" defaultRowHeight="15" x14ac:dyDescent="0.2"/>
  <cols>
    <col min="1" max="1" width="10.1640625" bestFit="1" customWidth="1"/>
    <col min="2" max="7" width="10.1640625" customWidth="1"/>
    <col min="16" max="16" width="9.1640625" style="23"/>
    <col min="25" max="25" width="9.1640625" style="5"/>
    <col min="66" max="66" width="14.1640625" customWidth="1"/>
  </cols>
  <sheetData>
    <row r="1" spans="1:72" ht="1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3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t="s">
        <v>25</v>
      </c>
      <c r="AA1" t="s">
        <v>26</v>
      </c>
      <c r="AC1" t="s">
        <v>8</v>
      </c>
      <c r="AD1" t="s">
        <v>10</v>
      </c>
      <c r="AE1" t="s">
        <v>24</v>
      </c>
      <c r="AG1" t="s">
        <v>27</v>
      </c>
      <c r="AM1" s="8" t="s">
        <v>28</v>
      </c>
      <c r="AO1" s="5" t="s">
        <v>29</v>
      </c>
      <c r="AV1" t="s">
        <v>27</v>
      </c>
      <c r="AW1" s="39" t="s">
        <v>30</v>
      </c>
      <c r="AY1" s="5"/>
      <c r="BC1" s="8" t="s">
        <v>28</v>
      </c>
      <c r="BI1" s="18">
        <v>11</v>
      </c>
      <c r="BJ1" s="20">
        <v>3.8182999999999998</v>
      </c>
      <c r="BK1" s="20" t="s">
        <v>31</v>
      </c>
      <c r="BL1" s="20" t="s">
        <v>32</v>
      </c>
      <c r="BN1" s="40" t="s">
        <v>31</v>
      </c>
      <c r="BO1" s="40" t="s">
        <v>33</v>
      </c>
      <c r="BP1" s="40" t="s">
        <v>34</v>
      </c>
      <c r="BQ1" s="40" t="s">
        <v>35</v>
      </c>
      <c r="BR1" s="40" t="s">
        <v>36</v>
      </c>
      <c r="BS1" s="74"/>
      <c r="BT1" s="75"/>
    </row>
    <row r="2" spans="1:72" ht="15" customHeight="1" x14ac:dyDescent="0.2">
      <c r="A2" s="1">
        <v>45436</v>
      </c>
      <c r="B2" s="1" t="s">
        <v>37</v>
      </c>
      <c r="C2" s="1" t="s">
        <v>38</v>
      </c>
      <c r="D2" s="1" t="s">
        <v>39</v>
      </c>
      <c r="E2" s="1" t="s">
        <v>40</v>
      </c>
      <c r="F2" s="1" t="s">
        <v>41</v>
      </c>
      <c r="G2" s="3" t="s">
        <v>42</v>
      </c>
      <c r="H2" t="s">
        <v>43</v>
      </c>
      <c r="I2">
        <v>2</v>
      </c>
      <c r="J2" t="s">
        <v>44</v>
      </c>
      <c r="K2" t="s">
        <v>45</v>
      </c>
      <c r="L2" t="s">
        <v>46</v>
      </c>
      <c r="M2">
        <v>8</v>
      </c>
      <c r="N2">
        <v>3.0763889999999999E-2</v>
      </c>
      <c r="O2">
        <f>M2*N2</f>
        <v>0.24611111999999999</v>
      </c>
      <c r="P2" s="23">
        <f t="shared" ref="P2:P20" si="0">SUM(Q2:W2)</f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5">
        <f>(P2/M2)*32.5</f>
        <v>0</v>
      </c>
      <c r="Z2" t="e">
        <f>(Q2*1+R2*2+S2*3+T2*4+U2*5+V2*6+W2*7)/(P2)</f>
        <v>#DIV/0!</v>
      </c>
      <c r="AC2">
        <v>2</v>
      </c>
      <c r="AD2" t="s">
        <v>45</v>
      </c>
      <c r="AE2">
        <v>0</v>
      </c>
      <c r="AG2" t="s">
        <v>47</v>
      </c>
      <c r="AV2" t="s">
        <v>47</v>
      </c>
      <c r="BI2" s="18" t="s">
        <v>31</v>
      </c>
      <c r="BJ2" s="20" t="s">
        <v>31</v>
      </c>
      <c r="BK2" s="20" t="s">
        <v>31</v>
      </c>
      <c r="BL2" s="20" t="s">
        <v>32</v>
      </c>
      <c r="BN2" s="41" t="s">
        <v>31</v>
      </c>
      <c r="BO2" s="41" t="s">
        <v>31</v>
      </c>
      <c r="BP2" s="41" t="s">
        <v>31</v>
      </c>
      <c r="BQ2" s="41" t="s">
        <v>31</v>
      </c>
      <c r="BR2" s="41" t="s">
        <v>31</v>
      </c>
      <c r="BS2" s="74"/>
      <c r="BT2" s="75"/>
    </row>
    <row r="3" spans="1:72" ht="16" x14ac:dyDescent="0.2">
      <c r="A3" s="1">
        <v>45436</v>
      </c>
      <c r="B3" s="1" t="s">
        <v>37</v>
      </c>
      <c r="C3" s="1" t="s">
        <v>38</v>
      </c>
      <c r="D3" s="1" t="s">
        <v>39</v>
      </c>
      <c r="E3" s="1" t="s">
        <v>40</v>
      </c>
      <c r="F3" s="1" t="s">
        <v>41</v>
      </c>
      <c r="G3" s="3" t="s">
        <v>42</v>
      </c>
      <c r="H3" t="s">
        <v>43</v>
      </c>
      <c r="I3">
        <v>8</v>
      </c>
      <c r="J3" t="s">
        <v>48</v>
      </c>
      <c r="K3" t="s">
        <v>45</v>
      </c>
      <c r="L3" t="s">
        <v>46</v>
      </c>
      <c r="M3">
        <v>8</v>
      </c>
      <c r="N3">
        <v>3.0763889999999999E-2</v>
      </c>
      <c r="O3">
        <f t="shared" ref="O3:O45" si="1">M3*N3</f>
        <v>0.24611111999999999</v>
      </c>
      <c r="P3" s="23">
        <f t="shared" si="0"/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5">
        <f t="shared" ref="Y3:Y45" si="2">(P3/M3)*32.5</f>
        <v>0</v>
      </c>
      <c r="Z3" t="e">
        <f t="shared" ref="Z3:Z45" si="3">(Q3*1+R3*2+S3*3+T3*4+U3*5+V3*6+W3*7)/(P3)</f>
        <v>#DIV/0!</v>
      </c>
      <c r="AC3">
        <v>8</v>
      </c>
      <c r="AD3" t="s">
        <v>45</v>
      </c>
      <c r="AE3">
        <v>0</v>
      </c>
      <c r="AG3" t="s">
        <v>49</v>
      </c>
      <c r="AM3" s="9" t="s">
        <v>50</v>
      </c>
      <c r="AV3" t="s">
        <v>51</v>
      </c>
      <c r="AW3" s="9"/>
      <c r="BC3" s="9" t="s">
        <v>50</v>
      </c>
      <c r="BI3" s="55">
        <v>4</v>
      </c>
      <c r="BJ3" s="56">
        <v>1.7128000000000001</v>
      </c>
      <c r="BK3" s="56" t="s">
        <v>52</v>
      </c>
      <c r="BL3" s="56" t="s">
        <v>32</v>
      </c>
      <c r="BN3" s="42" t="s">
        <v>8</v>
      </c>
      <c r="BO3" s="43" t="s">
        <v>53</v>
      </c>
      <c r="BP3" s="43" t="s">
        <v>54</v>
      </c>
      <c r="BQ3" s="43" t="s">
        <v>55</v>
      </c>
      <c r="BR3" s="43" t="s">
        <v>56</v>
      </c>
      <c r="BS3" s="43" t="s">
        <v>26</v>
      </c>
      <c r="BT3" s="44" t="s">
        <v>31</v>
      </c>
    </row>
    <row r="4" spans="1:72" ht="16" x14ac:dyDescent="0.2">
      <c r="A4" s="1">
        <v>45436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3" t="s">
        <v>42</v>
      </c>
      <c r="H4" t="s">
        <v>43</v>
      </c>
      <c r="I4">
        <v>1</v>
      </c>
      <c r="J4" t="s">
        <v>57</v>
      </c>
      <c r="K4" t="s">
        <v>45</v>
      </c>
      <c r="L4" t="s">
        <v>46</v>
      </c>
      <c r="M4">
        <v>8</v>
      </c>
      <c r="N4">
        <v>3.0763889999999999E-2</v>
      </c>
      <c r="O4">
        <f t="shared" si="1"/>
        <v>0.24611111999999999</v>
      </c>
      <c r="P4" s="23">
        <f t="shared" si="0"/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5">
        <f t="shared" si="2"/>
        <v>0</v>
      </c>
      <c r="Z4" t="e">
        <f t="shared" si="3"/>
        <v>#DIV/0!</v>
      </c>
      <c r="AC4">
        <v>1</v>
      </c>
      <c r="AD4" t="s">
        <v>45</v>
      </c>
      <c r="AE4">
        <v>0</v>
      </c>
      <c r="AG4">
        <v>2</v>
      </c>
      <c r="AH4" t="s">
        <v>45</v>
      </c>
      <c r="AI4">
        <v>0</v>
      </c>
      <c r="AM4" s="78" t="s">
        <v>58</v>
      </c>
      <c r="AN4" s="79"/>
      <c r="AO4" s="79"/>
      <c r="AP4" s="79"/>
      <c r="AV4" t="s">
        <v>49</v>
      </c>
      <c r="AW4" s="12"/>
      <c r="AX4" s="22"/>
      <c r="AY4" s="22"/>
      <c r="AZ4" s="22"/>
      <c r="BC4" s="78" t="s">
        <v>58</v>
      </c>
      <c r="BD4" s="79"/>
      <c r="BE4" s="79"/>
      <c r="BF4" s="79"/>
      <c r="BI4" s="55" t="s">
        <v>31</v>
      </c>
      <c r="BJ4" s="56" t="s">
        <v>31</v>
      </c>
      <c r="BK4" s="56" t="s">
        <v>52</v>
      </c>
      <c r="BL4" s="56" t="s">
        <v>32</v>
      </c>
      <c r="BN4" s="45" t="s">
        <v>31</v>
      </c>
      <c r="BO4" s="46" t="s">
        <v>59</v>
      </c>
      <c r="BP4" s="46" t="s">
        <v>60</v>
      </c>
      <c r="BQ4" s="46" t="s">
        <v>61</v>
      </c>
      <c r="BR4" s="46" t="s">
        <v>31</v>
      </c>
      <c r="BS4" s="47" t="s">
        <v>31</v>
      </c>
      <c r="BT4" s="44" t="s">
        <v>31</v>
      </c>
    </row>
    <row r="5" spans="1:72" ht="16" x14ac:dyDescent="0.2">
      <c r="A5" s="1">
        <v>45436</v>
      </c>
      <c r="B5" s="1" t="s">
        <v>37</v>
      </c>
      <c r="C5" s="1" t="s">
        <v>38</v>
      </c>
      <c r="D5" s="1" t="s">
        <v>39</v>
      </c>
      <c r="E5" s="1" t="s">
        <v>40</v>
      </c>
      <c r="F5" s="1" t="s">
        <v>41</v>
      </c>
      <c r="G5" s="3" t="s">
        <v>42</v>
      </c>
      <c r="H5" t="s">
        <v>43</v>
      </c>
      <c r="I5">
        <v>10</v>
      </c>
      <c r="J5" t="s">
        <v>62</v>
      </c>
      <c r="K5" t="s">
        <v>45</v>
      </c>
      <c r="L5" t="s">
        <v>46</v>
      </c>
      <c r="M5">
        <v>8</v>
      </c>
      <c r="N5">
        <v>3.0763889999999999E-2</v>
      </c>
      <c r="O5">
        <f t="shared" si="1"/>
        <v>0.24611111999999999</v>
      </c>
      <c r="P5" s="23">
        <f t="shared" si="0"/>
        <v>2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 s="5">
        <f t="shared" si="2"/>
        <v>8.125</v>
      </c>
      <c r="Z5">
        <f t="shared" si="3"/>
        <v>5.5</v>
      </c>
      <c r="AC5">
        <v>10</v>
      </c>
      <c r="AD5" t="s">
        <v>45</v>
      </c>
      <c r="AE5" s="7">
        <v>8.125</v>
      </c>
      <c r="AG5">
        <v>8</v>
      </c>
      <c r="AH5" t="s">
        <v>45</v>
      </c>
      <c r="AI5">
        <v>0</v>
      </c>
      <c r="AM5" s="10" t="s">
        <v>63</v>
      </c>
      <c r="AN5" s="11" t="s">
        <v>64</v>
      </c>
      <c r="AO5" s="11" t="s">
        <v>65</v>
      </c>
      <c r="AP5" s="11" t="s">
        <v>66</v>
      </c>
      <c r="AV5">
        <v>2</v>
      </c>
      <c r="AW5" s="10" t="s">
        <v>45</v>
      </c>
      <c r="AX5" s="11">
        <v>0</v>
      </c>
      <c r="AY5" s="11"/>
      <c r="AZ5" s="11"/>
      <c r="BC5" s="10" t="s">
        <v>63</v>
      </c>
      <c r="BD5" s="11" t="s">
        <v>64</v>
      </c>
      <c r="BE5" s="11" t="s">
        <v>65</v>
      </c>
      <c r="BF5" s="11" t="s">
        <v>66</v>
      </c>
      <c r="BG5" s="59" t="s">
        <v>67</v>
      </c>
      <c r="BI5" s="55">
        <v>9</v>
      </c>
      <c r="BJ5" s="56">
        <v>1.6848000000000001</v>
      </c>
      <c r="BK5" s="56" t="s">
        <v>52</v>
      </c>
      <c r="BL5" s="56" t="s">
        <v>32</v>
      </c>
      <c r="BN5" s="48" t="s">
        <v>68</v>
      </c>
      <c r="BO5" s="49" t="s">
        <v>69</v>
      </c>
      <c r="BP5" s="47" t="s">
        <v>31</v>
      </c>
      <c r="BQ5" s="47" t="s">
        <v>31</v>
      </c>
      <c r="BR5" s="47" t="s">
        <v>31</v>
      </c>
      <c r="BS5" s="47" t="s">
        <v>31</v>
      </c>
      <c r="BT5" s="44" t="s">
        <v>31</v>
      </c>
    </row>
    <row r="6" spans="1:72" ht="16" x14ac:dyDescent="0.2">
      <c r="A6" s="1">
        <v>45436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3" t="s">
        <v>42</v>
      </c>
      <c r="H6" t="s">
        <v>43</v>
      </c>
      <c r="I6">
        <v>5</v>
      </c>
      <c r="J6" t="s">
        <v>70</v>
      </c>
      <c r="K6" t="s">
        <v>45</v>
      </c>
      <c r="L6" t="s">
        <v>46</v>
      </c>
      <c r="M6">
        <v>8</v>
      </c>
      <c r="N6">
        <v>3.0763889999999999E-2</v>
      </c>
      <c r="O6">
        <f t="shared" si="1"/>
        <v>0.24611111999999999</v>
      </c>
      <c r="P6" s="23">
        <f t="shared" si="0"/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 s="5">
        <f t="shared" si="2"/>
        <v>0</v>
      </c>
      <c r="Z6" t="e">
        <f t="shared" si="3"/>
        <v>#DIV/0!</v>
      </c>
      <c r="AC6">
        <v>5</v>
      </c>
      <c r="AD6" t="s">
        <v>45</v>
      </c>
      <c r="AE6">
        <v>0</v>
      </c>
      <c r="AG6">
        <v>1</v>
      </c>
      <c r="AH6" t="s">
        <v>45</v>
      </c>
      <c r="AI6">
        <v>0</v>
      </c>
      <c r="AM6" s="10">
        <v>1</v>
      </c>
      <c r="AN6" s="11">
        <v>4</v>
      </c>
      <c r="AO6">
        <v>0</v>
      </c>
      <c r="AP6">
        <v>0</v>
      </c>
      <c r="AV6">
        <v>8</v>
      </c>
      <c r="AW6" s="10" t="s">
        <v>45</v>
      </c>
      <c r="AX6" s="11">
        <v>0</v>
      </c>
      <c r="BA6" s="28"/>
      <c r="BC6" s="37">
        <v>1</v>
      </c>
      <c r="BD6" s="57">
        <v>4</v>
      </c>
      <c r="BE6" s="5">
        <v>0</v>
      </c>
      <c r="BF6" s="5">
        <v>0</v>
      </c>
      <c r="BG6" s="60">
        <v>100</v>
      </c>
      <c r="BI6" s="55" t="s">
        <v>31</v>
      </c>
      <c r="BJ6" s="56" t="s">
        <v>31</v>
      </c>
      <c r="BK6" s="56" t="s">
        <v>52</v>
      </c>
      <c r="BL6" s="56" t="s">
        <v>32</v>
      </c>
      <c r="BN6" s="48" t="s">
        <v>71</v>
      </c>
      <c r="BO6" s="47" t="s">
        <v>31</v>
      </c>
      <c r="BP6" s="49" t="s">
        <v>69</v>
      </c>
      <c r="BQ6" s="50" t="s">
        <v>31</v>
      </c>
      <c r="BR6" s="47" t="s">
        <v>31</v>
      </c>
      <c r="BS6" s="47" t="s">
        <v>31</v>
      </c>
      <c r="BT6" s="44" t="s">
        <v>31</v>
      </c>
    </row>
    <row r="7" spans="1:72" ht="16" x14ac:dyDescent="0.2">
      <c r="A7" s="1">
        <v>45436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3" t="s">
        <v>42</v>
      </c>
      <c r="H7" t="s">
        <v>43</v>
      </c>
      <c r="I7">
        <v>7</v>
      </c>
      <c r="J7" t="s">
        <v>72</v>
      </c>
      <c r="K7" t="s">
        <v>45</v>
      </c>
      <c r="L7" t="s">
        <v>46</v>
      </c>
      <c r="M7">
        <v>8</v>
      </c>
      <c r="N7">
        <v>3.0763889999999999E-2</v>
      </c>
      <c r="O7">
        <f t="shared" si="1"/>
        <v>0.24611111999999999</v>
      </c>
      <c r="P7" s="23">
        <f t="shared" si="0"/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5">
        <f t="shared" si="2"/>
        <v>0</v>
      </c>
      <c r="Z7" t="e">
        <f t="shared" si="3"/>
        <v>#DIV/0!</v>
      </c>
      <c r="AC7">
        <v>7</v>
      </c>
      <c r="AD7" t="s">
        <v>45</v>
      </c>
      <c r="AE7">
        <v>0</v>
      </c>
      <c r="AG7">
        <v>10</v>
      </c>
      <c r="AH7" t="s">
        <v>45</v>
      </c>
      <c r="AI7">
        <v>8</v>
      </c>
      <c r="AM7" s="10">
        <v>2</v>
      </c>
      <c r="AN7" s="11">
        <v>4</v>
      </c>
      <c r="AO7">
        <v>1</v>
      </c>
      <c r="AP7">
        <v>1</v>
      </c>
      <c r="AV7">
        <v>1</v>
      </c>
      <c r="AW7" s="10" t="s">
        <v>45</v>
      </c>
      <c r="AX7" s="11">
        <v>0</v>
      </c>
      <c r="BA7" s="28"/>
      <c r="BC7" s="37">
        <v>2</v>
      </c>
      <c r="BD7" s="57">
        <v>4</v>
      </c>
      <c r="BE7" s="5">
        <v>1</v>
      </c>
      <c r="BF7" s="5">
        <v>1</v>
      </c>
      <c r="BG7" s="60">
        <v>97.9</v>
      </c>
      <c r="BI7" s="55">
        <v>7</v>
      </c>
      <c r="BJ7" s="56">
        <v>1.5929</v>
      </c>
      <c r="BK7" s="56" t="s">
        <v>52</v>
      </c>
      <c r="BL7" s="56" t="s">
        <v>32</v>
      </c>
      <c r="BN7" s="48" t="s">
        <v>73</v>
      </c>
      <c r="BO7" s="47" t="s">
        <v>31</v>
      </c>
      <c r="BP7" s="47" t="s">
        <v>31</v>
      </c>
      <c r="BQ7" s="49" t="s">
        <v>69</v>
      </c>
      <c r="BR7" s="47" t="s">
        <v>31</v>
      </c>
      <c r="BS7" s="47" t="s">
        <v>31</v>
      </c>
      <c r="BT7" s="44" t="s">
        <v>31</v>
      </c>
    </row>
    <row r="8" spans="1:72" ht="16" x14ac:dyDescent="0.2">
      <c r="A8" s="1">
        <v>45436</v>
      </c>
      <c r="B8" s="1" t="s">
        <v>37</v>
      </c>
      <c r="C8" s="1" t="s">
        <v>38</v>
      </c>
      <c r="D8" s="1" t="s">
        <v>39</v>
      </c>
      <c r="E8" s="1" t="s">
        <v>40</v>
      </c>
      <c r="F8" s="1" t="s">
        <v>41</v>
      </c>
      <c r="G8" s="3" t="s">
        <v>42</v>
      </c>
      <c r="H8" t="s">
        <v>43</v>
      </c>
      <c r="I8">
        <v>4</v>
      </c>
      <c r="J8" t="s">
        <v>74</v>
      </c>
      <c r="K8" t="s">
        <v>45</v>
      </c>
      <c r="L8" t="s">
        <v>46</v>
      </c>
      <c r="M8">
        <v>8</v>
      </c>
      <c r="N8">
        <v>3.0763889999999999E-2</v>
      </c>
      <c r="O8">
        <f t="shared" si="1"/>
        <v>0.24611111999999999</v>
      </c>
      <c r="P8" s="23">
        <f t="shared" si="0"/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5">
        <f t="shared" si="2"/>
        <v>0</v>
      </c>
      <c r="Z8" t="e">
        <f t="shared" si="3"/>
        <v>#DIV/0!</v>
      </c>
      <c r="AC8">
        <v>4</v>
      </c>
      <c r="AD8" t="s">
        <v>45</v>
      </c>
      <c r="AE8">
        <v>0</v>
      </c>
      <c r="AG8">
        <v>5</v>
      </c>
      <c r="AH8" t="s">
        <v>45</v>
      </c>
      <c r="AI8">
        <v>0</v>
      </c>
      <c r="AM8" s="10">
        <v>3</v>
      </c>
      <c r="AN8" s="11">
        <v>4</v>
      </c>
      <c r="AO8">
        <v>4</v>
      </c>
      <c r="AP8">
        <v>4</v>
      </c>
      <c r="AV8">
        <v>10</v>
      </c>
      <c r="AW8" s="10" t="s">
        <v>45</v>
      </c>
      <c r="AX8" s="11">
        <v>8</v>
      </c>
      <c r="BA8" s="28"/>
      <c r="BC8" s="37">
        <v>3</v>
      </c>
      <c r="BD8" s="57">
        <v>4</v>
      </c>
      <c r="BE8" s="5">
        <v>4</v>
      </c>
      <c r="BF8" s="5">
        <v>4</v>
      </c>
      <c r="BG8" s="60">
        <v>91.6</v>
      </c>
      <c r="BI8" s="55" t="s">
        <v>31</v>
      </c>
      <c r="BJ8" s="56" t="s">
        <v>31</v>
      </c>
      <c r="BK8" s="56" t="s">
        <v>52</v>
      </c>
      <c r="BL8" s="56" t="s">
        <v>32</v>
      </c>
      <c r="BN8" s="58" t="s">
        <v>75</v>
      </c>
      <c r="BO8" s="47" t="s">
        <v>31</v>
      </c>
      <c r="BP8" s="47" t="s">
        <v>31</v>
      </c>
      <c r="BQ8" s="47" t="s">
        <v>31</v>
      </c>
      <c r="BR8" s="49" t="s">
        <v>69</v>
      </c>
      <c r="BS8" s="47" t="s">
        <v>31</v>
      </c>
      <c r="BT8" s="44" t="s">
        <v>31</v>
      </c>
    </row>
    <row r="9" spans="1:72" ht="16" x14ac:dyDescent="0.2">
      <c r="A9" s="1">
        <v>45436</v>
      </c>
      <c r="B9" s="1" t="s">
        <v>37</v>
      </c>
      <c r="C9" s="1" t="s">
        <v>38</v>
      </c>
      <c r="D9" s="1" t="s">
        <v>39</v>
      </c>
      <c r="E9" s="1" t="s">
        <v>40</v>
      </c>
      <c r="F9" s="1" t="s">
        <v>41</v>
      </c>
      <c r="G9" s="3" t="s">
        <v>42</v>
      </c>
      <c r="H9" t="s">
        <v>43</v>
      </c>
      <c r="I9">
        <v>11</v>
      </c>
      <c r="J9" t="s">
        <v>76</v>
      </c>
      <c r="K9" t="s">
        <v>45</v>
      </c>
      <c r="L9" t="s">
        <v>46</v>
      </c>
      <c r="M9">
        <v>8</v>
      </c>
      <c r="N9">
        <v>3.0763889999999999E-2</v>
      </c>
      <c r="O9">
        <f t="shared" si="1"/>
        <v>0.24611111999999999</v>
      </c>
      <c r="P9" s="23">
        <f t="shared" si="0"/>
        <v>16</v>
      </c>
      <c r="Q9">
        <v>0</v>
      </c>
      <c r="R9">
        <v>0</v>
      </c>
      <c r="S9">
        <v>0</v>
      </c>
      <c r="T9">
        <v>1</v>
      </c>
      <c r="U9">
        <v>8</v>
      </c>
      <c r="V9">
        <v>7</v>
      </c>
      <c r="W9">
        <v>0</v>
      </c>
      <c r="X9">
        <v>0</v>
      </c>
      <c r="Y9" s="5">
        <f t="shared" si="2"/>
        <v>65</v>
      </c>
      <c r="Z9" s="20">
        <f t="shared" si="3"/>
        <v>5.375</v>
      </c>
      <c r="AA9" t="s">
        <v>77</v>
      </c>
      <c r="AC9">
        <v>11</v>
      </c>
      <c r="AD9" t="s">
        <v>45</v>
      </c>
      <c r="AE9">
        <v>65</v>
      </c>
      <c r="AG9">
        <v>7</v>
      </c>
      <c r="AH9" t="s">
        <v>45</v>
      </c>
      <c r="AI9">
        <v>0</v>
      </c>
      <c r="AM9" s="10">
        <v>4</v>
      </c>
      <c r="AN9" s="11">
        <v>4</v>
      </c>
      <c r="AO9">
        <v>8</v>
      </c>
      <c r="AP9">
        <v>4.3204938000000004</v>
      </c>
      <c r="AV9">
        <v>5</v>
      </c>
      <c r="AW9" s="10" t="s">
        <v>45</v>
      </c>
      <c r="AX9" s="11">
        <v>0</v>
      </c>
      <c r="BA9" s="28"/>
      <c r="BC9" s="10">
        <v>4</v>
      </c>
      <c r="BD9" s="11">
        <v>4</v>
      </c>
      <c r="BE9">
        <v>8</v>
      </c>
      <c r="BF9" s="4">
        <v>4.3204938000000004</v>
      </c>
      <c r="BG9" s="65">
        <v>83.2</v>
      </c>
      <c r="BI9" s="55">
        <v>10</v>
      </c>
      <c r="BJ9" s="56">
        <v>1.5009999999999999</v>
      </c>
      <c r="BK9" s="56" t="s">
        <v>52</v>
      </c>
      <c r="BL9" s="56" t="s">
        <v>32</v>
      </c>
      <c r="BN9" s="48" t="s">
        <v>78</v>
      </c>
      <c r="BO9" s="47" t="s">
        <v>79</v>
      </c>
      <c r="BP9" s="49" t="s">
        <v>69</v>
      </c>
      <c r="BQ9" s="47" t="s">
        <v>31</v>
      </c>
      <c r="BR9" s="47" t="s">
        <v>31</v>
      </c>
      <c r="BS9" s="47" t="s">
        <v>80</v>
      </c>
      <c r="BT9" s="44" t="s">
        <v>31</v>
      </c>
    </row>
    <row r="10" spans="1:72" ht="16" x14ac:dyDescent="0.2">
      <c r="A10" s="1">
        <v>45436</v>
      </c>
      <c r="B10" s="1" t="s">
        <v>37</v>
      </c>
      <c r="C10" s="1" t="s">
        <v>38</v>
      </c>
      <c r="D10" s="1" t="s">
        <v>39</v>
      </c>
      <c r="E10" s="1" t="s">
        <v>40</v>
      </c>
      <c r="F10" s="1" t="s">
        <v>41</v>
      </c>
      <c r="G10" s="3" t="s">
        <v>42</v>
      </c>
      <c r="H10" t="s">
        <v>43</v>
      </c>
      <c r="I10">
        <v>6</v>
      </c>
      <c r="J10" t="s">
        <v>81</v>
      </c>
      <c r="K10" t="s">
        <v>45</v>
      </c>
      <c r="L10" t="s">
        <v>46</v>
      </c>
      <c r="M10">
        <v>8</v>
      </c>
      <c r="N10">
        <v>3.0763889999999999E-2</v>
      </c>
      <c r="O10">
        <f t="shared" si="1"/>
        <v>0.24611111999999999</v>
      </c>
      <c r="P10" s="23">
        <f t="shared" si="0"/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 s="5">
        <f t="shared" si="2"/>
        <v>4.0625</v>
      </c>
      <c r="Z10">
        <f t="shared" si="3"/>
        <v>6</v>
      </c>
      <c r="AC10">
        <v>6</v>
      </c>
      <c r="AD10" t="s">
        <v>45</v>
      </c>
      <c r="AE10" s="7">
        <v>4.0625</v>
      </c>
      <c r="AG10">
        <v>4</v>
      </c>
      <c r="AH10" t="s">
        <v>45</v>
      </c>
      <c r="AI10">
        <v>0</v>
      </c>
      <c r="AM10" s="10">
        <v>5</v>
      </c>
      <c r="AN10" s="11">
        <v>4</v>
      </c>
      <c r="AO10">
        <v>3</v>
      </c>
      <c r="AP10">
        <v>3</v>
      </c>
      <c r="AV10">
        <v>7</v>
      </c>
      <c r="AW10" s="10" t="s">
        <v>45</v>
      </c>
      <c r="AX10" s="11">
        <v>0</v>
      </c>
      <c r="BA10" s="28"/>
      <c r="BC10" s="37">
        <v>5</v>
      </c>
      <c r="BD10" s="57">
        <v>4</v>
      </c>
      <c r="BE10" s="5">
        <v>3</v>
      </c>
      <c r="BF10" s="5">
        <v>3</v>
      </c>
      <c r="BG10" s="60">
        <v>93.7</v>
      </c>
      <c r="BI10" s="18" t="s">
        <v>31</v>
      </c>
      <c r="BJ10" s="20" t="s">
        <v>31</v>
      </c>
      <c r="BK10" s="20" t="s">
        <v>52</v>
      </c>
      <c r="BL10" s="20" t="s">
        <v>31</v>
      </c>
      <c r="BN10" s="48" t="s">
        <v>82</v>
      </c>
      <c r="BO10" s="47" t="s">
        <v>83</v>
      </c>
      <c r="BP10" s="47" t="s">
        <v>31</v>
      </c>
      <c r="BQ10" s="49" t="s">
        <v>69</v>
      </c>
      <c r="BR10" s="44"/>
      <c r="BS10" s="48" t="s">
        <v>31</v>
      </c>
      <c r="BT10" s="44" t="s">
        <v>31</v>
      </c>
    </row>
    <row r="11" spans="1:72" ht="16" x14ac:dyDescent="0.2">
      <c r="A11" s="1">
        <v>45436</v>
      </c>
      <c r="B11" s="1" t="s">
        <v>37</v>
      </c>
      <c r="C11" s="1" t="s">
        <v>38</v>
      </c>
      <c r="D11" s="1" t="s">
        <v>39</v>
      </c>
      <c r="E11" s="1" t="s">
        <v>40</v>
      </c>
      <c r="F11" s="1" t="s">
        <v>41</v>
      </c>
      <c r="G11" s="3" t="s">
        <v>42</v>
      </c>
      <c r="H11" t="s">
        <v>43</v>
      </c>
      <c r="I11">
        <v>9</v>
      </c>
      <c r="J11" t="s">
        <v>84</v>
      </c>
      <c r="K11" t="s">
        <v>45</v>
      </c>
      <c r="L11" t="s">
        <v>46</v>
      </c>
      <c r="M11">
        <v>8</v>
      </c>
      <c r="N11">
        <v>3.0763889999999999E-2</v>
      </c>
      <c r="O11">
        <f t="shared" si="1"/>
        <v>0.24611111999999999</v>
      </c>
      <c r="P11" s="23">
        <f t="shared" si="0"/>
        <v>3</v>
      </c>
      <c r="Q11">
        <v>0</v>
      </c>
      <c r="R11">
        <v>0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 s="5">
        <f t="shared" si="2"/>
        <v>12.1875</v>
      </c>
      <c r="Z11">
        <f t="shared" si="3"/>
        <v>5</v>
      </c>
      <c r="AC11">
        <v>9</v>
      </c>
      <c r="AD11" t="s">
        <v>45</v>
      </c>
      <c r="AE11" s="7">
        <v>12.1875</v>
      </c>
      <c r="AG11">
        <v>11</v>
      </c>
      <c r="AH11" t="s">
        <v>45</v>
      </c>
      <c r="AI11">
        <v>65</v>
      </c>
      <c r="AM11" s="10">
        <v>6</v>
      </c>
      <c r="AN11" s="11">
        <v>4</v>
      </c>
      <c r="AO11">
        <v>1</v>
      </c>
      <c r="AP11">
        <v>1</v>
      </c>
      <c r="AV11">
        <v>4</v>
      </c>
      <c r="AW11" s="10" t="s">
        <v>45</v>
      </c>
      <c r="AX11" s="11">
        <v>0</v>
      </c>
      <c r="BA11" s="28"/>
      <c r="BC11" s="37">
        <v>6</v>
      </c>
      <c r="BD11" s="57">
        <v>4</v>
      </c>
      <c r="BE11" s="5">
        <v>1</v>
      </c>
      <c r="BF11" s="5">
        <v>1</v>
      </c>
      <c r="BG11" s="60">
        <v>97.9</v>
      </c>
      <c r="BI11" s="18">
        <v>3</v>
      </c>
      <c r="BJ11" s="20">
        <v>0.70830000000000004</v>
      </c>
      <c r="BK11" s="20" t="s">
        <v>52</v>
      </c>
      <c r="BL11" s="20" t="s">
        <v>31</v>
      </c>
      <c r="BN11" s="58" t="s">
        <v>85</v>
      </c>
      <c r="BO11" s="51" t="s">
        <v>86</v>
      </c>
      <c r="BP11" s="47" t="s">
        <v>87</v>
      </c>
      <c r="BQ11" s="47" t="s">
        <v>88</v>
      </c>
      <c r="BR11" s="52" t="s">
        <v>31</v>
      </c>
      <c r="BS11" s="47" t="s">
        <v>89</v>
      </c>
      <c r="BT11" s="44" t="s">
        <v>31</v>
      </c>
    </row>
    <row r="12" spans="1:72" ht="16" x14ac:dyDescent="0.2">
      <c r="A12" s="1">
        <v>45436</v>
      </c>
      <c r="B12" s="1" t="s">
        <v>37</v>
      </c>
      <c r="C12" s="1" t="s">
        <v>38</v>
      </c>
      <c r="D12" s="1" t="s">
        <v>39</v>
      </c>
      <c r="E12" s="1" t="s">
        <v>40</v>
      </c>
      <c r="F12" s="1" t="s">
        <v>41</v>
      </c>
      <c r="G12" s="3" t="s">
        <v>42</v>
      </c>
      <c r="H12" t="s">
        <v>43</v>
      </c>
      <c r="I12">
        <v>3</v>
      </c>
      <c r="J12" t="s">
        <v>90</v>
      </c>
      <c r="K12" t="s">
        <v>45</v>
      </c>
      <c r="L12" t="s">
        <v>46</v>
      </c>
      <c r="M12">
        <v>8</v>
      </c>
      <c r="N12">
        <v>3.0763889999999999E-2</v>
      </c>
      <c r="O12">
        <f t="shared" si="1"/>
        <v>0.24611111999999999</v>
      </c>
      <c r="P12" s="23">
        <f t="shared" si="0"/>
        <v>4</v>
      </c>
      <c r="Q12">
        <v>0</v>
      </c>
      <c r="R12">
        <v>0</v>
      </c>
      <c r="S12">
        <v>2</v>
      </c>
      <c r="T12">
        <v>1</v>
      </c>
      <c r="U12">
        <v>1</v>
      </c>
      <c r="V12">
        <v>0</v>
      </c>
      <c r="W12">
        <v>0</v>
      </c>
      <c r="X12">
        <v>0</v>
      </c>
      <c r="Y12" s="5">
        <f t="shared" si="2"/>
        <v>16.25</v>
      </c>
      <c r="Z12">
        <f t="shared" si="3"/>
        <v>3.75</v>
      </c>
      <c r="AC12">
        <v>3</v>
      </c>
      <c r="AD12" t="s">
        <v>45</v>
      </c>
      <c r="AE12" s="7">
        <v>16.25</v>
      </c>
      <c r="AG12">
        <v>6</v>
      </c>
      <c r="AH12" t="s">
        <v>45</v>
      </c>
      <c r="AI12">
        <v>4</v>
      </c>
      <c r="AM12" s="10">
        <v>7</v>
      </c>
      <c r="AN12" s="11">
        <v>4</v>
      </c>
      <c r="AO12">
        <v>6</v>
      </c>
      <c r="AP12">
        <v>2.5819888999999998</v>
      </c>
      <c r="AV12">
        <v>11</v>
      </c>
      <c r="AW12" s="10" t="s">
        <v>45</v>
      </c>
      <c r="AX12" s="11">
        <v>65</v>
      </c>
      <c r="BA12" s="28"/>
      <c r="BC12" s="10">
        <v>7</v>
      </c>
      <c r="BD12" s="11">
        <v>4</v>
      </c>
      <c r="BE12">
        <v>6</v>
      </c>
      <c r="BF12" s="4">
        <v>2.5819888999999998</v>
      </c>
      <c r="BG12" s="60">
        <v>87.4</v>
      </c>
      <c r="BI12" s="18" t="s">
        <v>31</v>
      </c>
      <c r="BJ12" s="20" t="s">
        <v>31</v>
      </c>
      <c r="BK12" s="20" t="s">
        <v>52</v>
      </c>
      <c r="BL12" s="20" t="s">
        <v>31</v>
      </c>
      <c r="BN12" s="48" t="s">
        <v>91</v>
      </c>
      <c r="BO12" s="51" t="s">
        <v>92</v>
      </c>
      <c r="BP12" s="47" t="s">
        <v>31</v>
      </c>
      <c r="BQ12" s="47" t="s">
        <v>93</v>
      </c>
      <c r="BR12" s="47" t="s">
        <v>94</v>
      </c>
      <c r="BS12" s="47" t="s">
        <v>95</v>
      </c>
      <c r="BT12" s="44" t="s">
        <v>31</v>
      </c>
    </row>
    <row r="13" spans="1:72" ht="16" x14ac:dyDescent="0.2">
      <c r="A13" s="1">
        <v>45436</v>
      </c>
      <c r="B13" s="1" t="s">
        <v>37</v>
      </c>
      <c r="C13" s="1" t="s">
        <v>38</v>
      </c>
      <c r="D13" s="1" t="s">
        <v>39</v>
      </c>
      <c r="E13" s="1" t="s">
        <v>40</v>
      </c>
      <c r="F13" s="1" t="s">
        <v>41</v>
      </c>
      <c r="G13" s="3" t="s">
        <v>42</v>
      </c>
      <c r="H13" t="s">
        <v>43</v>
      </c>
      <c r="I13">
        <v>6</v>
      </c>
      <c r="J13" t="s">
        <v>44</v>
      </c>
      <c r="K13" t="s">
        <v>96</v>
      </c>
      <c r="L13" t="s">
        <v>46</v>
      </c>
      <c r="M13">
        <v>8</v>
      </c>
      <c r="N13">
        <v>3.0763889999999999E-2</v>
      </c>
      <c r="O13">
        <f t="shared" si="1"/>
        <v>0.24611111999999999</v>
      </c>
      <c r="P13" s="23">
        <f t="shared" si="0"/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5">
        <f t="shared" si="2"/>
        <v>0</v>
      </c>
      <c r="Z13" t="e">
        <f t="shared" si="3"/>
        <v>#DIV/0!</v>
      </c>
      <c r="AC13">
        <v>6</v>
      </c>
      <c r="AD13" t="s">
        <v>96</v>
      </c>
      <c r="AE13">
        <v>0</v>
      </c>
      <c r="AG13">
        <v>9</v>
      </c>
      <c r="AH13" t="s">
        <v>45</v>
      </c>
      <c r="AI13">
        <v>12</v>
      </c>
      <c r="AM13" s="10">
        <v>8</v>
      </c>
      <c r="AN13" s="11">
        <v>4</v>
      </c>
      <c r="AO13">
        <v>2</v>
      </c>
      <c r="AP13">
        <v>2</v>
      </c>
      <c r="AV13">
        <v>6</v>
      </c>
      <c r="AW13" s="10" t="s">
        <v>45</v>
      </c>
      <c r="AX13" s="11">
        <v>4</v>
      </c>
      <c r="BA13" s="28"/>
      <c r="BC13" s="37">
        <v>8</v>
      </c>
      <c r="BD13" s="57">
        <v>4</v>
      </c>
      <c r="BE13" s="5">
        <v>2</v>
      </c>
      <c r="BF13" s="5">
        <v>2</v>
      </c>
      <c r="BG13" s="60">
        <v>95.8</v>
      </c>
      <c r="BI13" s="18">
        <v>5</v>
      </c>
      <c r="BJ13" s="20">
        <v>0.64119999999999999</v>
      </c>
      <c r="BK13" s="20" t="s">
        <v>52</v>
      </c>
      <c r="BL13" s="20" t="s">
        <v>31</v>
      </c>
      <c r="BN13" s="58" t="s">
        <v>97</v>
      </c>
      <c r="BO13" s="51" t="s">
        <v>92</v>
      </c>
      <c r="BP13" s="47" t="s">
        <v>31</v>
      </c>
      <c r="BQ13" s="47" t="s">
        <v>93</v>
      </c>
      <c r="BR13" s="47" t="s">
        <v>31</v>
      </c>
      <c r="BS13" s="47" t="s">
        <v>31</v>
      </c>
      <c r="BT13" s="44" t="s">
        <v>31</v>
      </c>
    </row>
    <row r="14" spans="1:72" ht="16" x14ac:dyDescent="0.2">
      <c r="A14" s="1">
        <v>45436</v>
      </c>
      <c r="B14" s="1" t="s">
        <v>37</v>
      </c>
      <c r="C14" s="1" t="s">
        <v>38</v>
      </c>
      <c r="D14" s="1" t="s">
        <v>39</v>
      </c>
      <c r="E14" s="1" t="s">
        <v>40</v>
      </c>
      <c r="F14" s="1" t="s">
        <v>41</v>
      </c>
      <c r="G14" s="3" t="s">
        <v>42</v>
      </c>
      <c r="H14" t="s">
        <v>43</v>
      </c>
      <c r="I14">
        <v>5</v>
      </c>
      <c r="J14" t="s">
        <v>48</v>
      </c>
      <c r="K14" t="s">
        <v>96</v>
      </c>
      <c r="L14" t="s">
        <v>46</v>
      </c>
      <c r="M14">
        <v>8</v>
      </c>
      <c r="N14">
        <v>3.0763889999999999E-2</v>
      </c>
      <c r="O14">
        <f t="shared" si="1"/>
        <v>0.24611111999999999</v>
      </c>
      <c r="P14" s="23">
        <f t="shared" si="0"/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5">
        <f t="shared" si="2"/>
        <v>0</v>
      </c>
      <c r="Z14" t="e">
        <f t="shared" si="3"/>
        <v>#DIV/0!</v>
      </c>
      <c r="AC14">
        <v>5</v>
      </c>
      <c r="AD14" t="s">
        <v>96</v>
      </c>
      <c r="AE14">
        <v>0</v>
      </c>
      <c r="AG14">
        <v>3</v>
      </c>
      <c r="AH14" t="s">
        <v>45</v>
      </c>
      <c r="AI14">
        <v>16</v>
      </c>
      <c r="AM14" s="10">
        <v>9</v>
      </c>
      <c r="AN14" s="11">
        <v>4</v>
      </c>
      <c r="AO14">
        <v>7</v>
      </c>
      <c r="AP14">
        <v>3</v>
      </c>
      <c r="AV14">
        <v>9</v>
      </c>
      <c r="AW14" s="10" t="s">
        <v>45</v>
      </c>
      <c r="AX14" s="11">
        <v>12</v>
      </c>
      <c r="BA14" s="28"/>
      <c r="BC14" s="10">
        <v>9</v>
      </c>
      <c r="BD14" s="11">
        <v>4</v>
      </c>
      <c r="BE14">
        <v>7</v>
      </c>
      <c r="BF14">
        <v>3</v>
      </c>
      <c r="BG14" s="60">
        <v>85.3</v>
      </c>
      <c r="BI14" s="18" t="s">
        <v>31</v>
      </c>
      <c r="BJ14" s="20" t="s">
        <v>31</v>
      </c>
      <c r="BK14" s="20" t="s">
        <v>52</v>
      </c>
      <c r="BL14" s="20" t="s">
        <v>31</v>
      </c>
      <c r="BN14" s="58" t="s">
        <v>98</v>
      </c>
      <c r="BO14" s="47" t="s">
        <v>83</v>
      </c>
      <c r="BP14" s="47" t="s">
        <v>31</v>
      </c>
      <c r="BQ14" s="47" t="s">
        <v>99</v>
      </c>
      <c r="BR14" s="47" t="s">
        <v>31</v>
      </c>
      <c r="BS14" s="47" t="s">
        <v>100</v>
      </c>
      <c r="BT14" s="44" t="s">
        <v>31</v>
      </c>
    </row>
    <row r="15" spans="1:72" ht="15" customHeight="1" x14ac:dyDescent="0.2">
      <c r="A15" s="1">
        <v>45436</v>
      </c>
      <c r="B15" s="1" t="s">
        <v>37</v>
      </c>
      <c r="C15" s="1" t="s">
        <v>38</v>
      </c>
      <c r="D15" s="1" t="s">
        <v>39</v>
      </c>
      <c r="E15" s="1" t="s">
        <v>40</v>
      </c>
      <c r="F15" s="1" t="s">
        <v>41</v>
      </c>
      <c r="G15" s="3" t="s">
        <v>42</v>
      </c>
      <c r="H15" t="s">
        <v>43</v>
      </c>
      <c r="I15">
        <v>7</v>
      </c>
      <c r="J15" t="s">
        <v>57</v>
      </c>
      <c r="K15" t="s">
        <v>96</v>
      </c>
      <c r="L15" t="s">
        <v>46</v>
      </c>
      <c r="M15">
        <v>8</v>
      </c>
      <c r="N15">
        <v>3.0763889999999999E-2</v>
      </c>
      <c r="O15">
        <f t="shared" si="1"/>
        <v>0.24611111999999999</v>
      </c>
      <c r="P15" s="23">
        <f t="shared" si="0"/>
        <v>2</v>
      </c>
      <c r="Q15">
        <v>0</v>
      </c>
      <c r="R15">
        <v>0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 s="5">
        <f t="shared" si="2"/>
        <v>8.125</v>
      </c>
      <c r="Z15">
        <f t="shared" si="3"/>
        <v>5</v>
      </c>
      <c r="AC15">
        <v>7</v>
      </c>
      <c r="AD15" t="s">
        <v>96</v>
      </c>
      <c r="AE15" s="7">
        <v>8.125</v>
      </c>
      <c r="AG15">
        <v>6</v>
      </c>
      <c r="AH15" t="s">
        <v>96</v>
      </c>
      <c r="AI15">
        <v>0</v>
      </c>
      <c r="AM15" s="10">
        <v>10</v>
      </c>
      <c r="AN15" s="11">
        <v>4</v>
      </c>
      <c r="AO15">
        <v>5</v>
      </c>
      <c r="AP15">
        <v>1.9148542</v>
      </c>
      <c r="AV15">
        <v>3</v>
      </c>
      <c r="AW15" s="10" t="s">
        <v>45</v>
      </c>
      <c r="AX15" s="11">
        <v>16</v>
      </c>
      <c r="BA15" s="28"/>
      <c r="BC15" s="10">
        <v>10</v>
      </c>
      <c r="BD15" s="11">
        <v>4</v>
      </c>
      <c r="BE15">
        <v>5</v>
      </c>
      <c r="BF15" s="4">
        <v>1.9148542</v>
      </c>
      <c r="BG15" s="60">
        <v>89.5</v>
      </c>
      <c r="BI15" s="18">
        <v>8</v>
      </c>
      <c r="BJ15" s="20">
        <v>0.54930000000000001</v>
      </c>
      <c r="BK15" s="20" t="s">
        <v>52</v>
      </c>
      <c r="BL15" s="20" t="s">
        <v>31</v>
      </c>
      <c r="BN15" s="53" t="s">
        <v>101</v>
      </c>
      <c r="BO15" s="76" t="s">
        <v>102</v>
      </c>
      <c r="BP15" s="76"/>
      <c r="BQ15" s="76"/>
      <c r="BR15" s="77"/>
      <c r="BS15" s="52" t="s">
        <v>31</v>
      </c>
      <c r="BT15" s="44" t="s">
        <v>31</v>
      </c>
    </row>
    <row r="16" spans="1:72" x14ac:dyDescent="0.2">
      <c r="A16" s="1">
        <v>45436</v>
      </c>
      <c r="B16" s="1" t="s">
        <v>37</v>
      </c>
      <c r="C16" s="1" t="s">
        <v>38</v>
      </c>
      <c r="D16" s="1" t="s">
        <v>39</v>
      </c>
      <c r="E16" s="1" t="s">
        <v>40</v>
      </c>
      <c r="F16" s="1" t="s">
        <v>41</v>
      </c>
      <c r="G16" s="3" t="s">
        <v>42</v>
      </c>
      <c r="H16" t="s">
        <v>43</v>
      </c>
      <c r="I16">
        <v>9</v>
      </c>
      <c r="J16" t="s">
        <v>62</v>
      </c>
      <c r="K16" t="s">
        <v>96</v>
      </c>
      <c r="L16" t="s">
        <v>46</v>
      </c>
      <c r="M16">
        <v>8</v>
      </c>
      <c r="N16">
        <v>3.0763889999999999E-2</v>
      </c>
      <c r="O16">
        <f t="shared" si="1"/>
        <v>0.24611111999999999</v>
      </c>
      <c r="P16" s="23">
        <f t="shared" si="0"/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 s="5">
        <f t="shared" si="2"/>
        <v>0</v>
      </c>
      <c r="Z16" t="e">
        <f t="shared" si="3"/>
        <v>#DIV/0!</v>
      </c>
      <c r="AC16">
        <v>9</v>
      </c>
      <c r="AD16" t="s">
        <v>96</v>
      </c>
      <c r="AE16" s="7">
        <v>0</v>
      </c>
      <c r="AG16">
        <v>5</v>
      </c>
      <c r="AH16" t="s">
        <v>96</v>
      </c>
      <c r="AI16">
        <v>0</v>
      </c>
      <c r="AM16" s="10">
        <v>11</v>
      </c>
      <c r="AN16" s="11">
        <v>4</v>
      </c>
      <c r="AO16">
        <v>47.75</v>
      </c>
      <c r="AP16">
        <v>9.4989033999999997</v>
      </c>
      <c r="AV16">
        <v>6</v>
      </c>
      <c r="AW16" s="10" t="s">
        <v>96</v>
      </c>
      <c r="AX16" s="11">
        <v>0</v>
      </c>
      <c r="BA16" s="28"/>
      <c r="BC16" s="10">
        <v>11</v>
      </c>
      <c r="BD16" s="11">
        <v>4</v>
      </c>
      <c r="BE16" s="4">
        <v>47.75</v>
      </c>
      <c r="BF16" s="4">
        <v>9.4989033999999997</v>
      </c>
      <c r="BG16" s="60">
        <v>0</v>
      </c>
      <c r="BI16" s="18" t="s">
        <v>31</v>
      </c>
      <c r="BJ16" s="20" t="s">
        <v>31</v>
      </c>
      <c r="BK16" s="20" t="s">
        <v>52</v>
      </c>
      <c r="BL16" s="20" t="s">
        <v>31</v>
      </c>
    </row>
    <row r="17" spans="1:68" x14ac:dyDescent="0.2">
      <c r="A17" s="1">
        <v>45436</v>
      </c>
      <c r="B17" s="1" t="s">
        <v>37</v>
      </c>
      <c r="C17" s="1" t="s">
        <v>38</v>
      </c>
      <c r="D17" s="1" t="s">
        <v>39</v>
      </c>
      <c r="E17" s="1" t="s">
        <v>40</v>
      </c>
      <c r="F17" s="1" t="s">
        <v>41</v>
      </c>
      <c r="G17" s="3" t="s">
        <v>42</v>
      </c>
      <c r="H17" t="s">
        <v>43</v>
      </c>
      <c r="I17">
        <v>3</v>
      </c>
      <c r="J17" t="s">
        <v>70</v>
      </c>
      <c r="K17" t="s">
        <v>96</v>
      </c>
      <c r="L17" t="s">
        <v>46</v>
      </c>
      <c r="M17">
        <v>8</v>
      </c>
      <c r="N17">
        <v>3.0763889999999999E-2</v>
      </c>
      <c r="O17">
        <f t="shared" si="1"/>
        <v>0.24611111999999999</v>
      </c>
      <c r="P17" s="23">
        <f t="shared" si="0"/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5">
        <f t="shared" si="2"/>
        <v>0</v>
      </c>
      <c r="Z17" t="e">
        <f t="shared" si="3"/>
        <v>#DIV/0!</v>
      </c>
      <c r="AC17">
        <v>3</v>
      </c>
      <c r="AD17" t="s">
        <v>96</v>
      </c>
      <c r="AE17" s="7">
        <v>0</v>
      </c>
      <c r="AG17">
        <v>7</v>
      </c>
      <c r="AH17" t="s">
        <v>96</v>
      </c>
      <c r="AI17">
        <v>8</v>
      </c>
      <c r="AV17">
        <v>5</v>
      </c>
      <c r="AW17" t="s">
        <v>96</v>
      </c>
      <c r="AX17">
        <v>0</v>
      </c>
      <c r="BI17" s="18">
        <v>6</v>
      </c>
      <c r="BJ17" s="20">
        <v>0.40239999999999998</v>
      </c>
      <c r="BK17" s="20" t="s">
        <v>52</v>
      </c>
      <c r="BL17" s="20" t="s">
        <v>31</v>
      </c>
      <c r="BN17" s="10" t="s">
        <v>63</v>
      </c>
      <c r="BO17" s="11" t="s">
        <v>65</v>
      </c>
      <c r="BP17" s="11" t="s">
        <v>66</v>
      </c>
    </row>
    <row r="18" spans="1:68" x14ac:dyDescent="0.2">
      <c r="A18" s="1">
        <v>45436</v>
      </c>
      <c r="B18" s="1" t="s">
        <v>37</v>
      </c>
      <c r="C18" s="1" t="s">
        <v>38</v>
      </c>
      <c r="D18" s="1" t="s">
        <v>39</v>
      </c>
      <c r="E18" s="1" t="s">
        <v>40</v>
      </c>
      <c r="F18" s="1" t="s">
        <v>41</v>
      </c>
      <c r="G18" s="3" t="s">
        <v>42</v>
      </c>
      <c r="H18" t="s">
        <v>43</v>
      </c>
      <c r="I18">
        <v>2</v>
      </c>
      <c r="J18" t="s">
        <v>72</v>
      </c>
      <c r="K18" t="s">
        <v>96</v>
      </c>
      <c r="L18" t="s">
        <v>46</v>
      </c>
      <c r="M18">
        <v>8</v>
      </c>
      <c r="N18">
        <v>3.0763889999999999E-2</v>
      </c>
      <c r="O18">
        <f t="shared" si="1"/>
        <v>0.24611111999999999</v>
      </c>
      <c r="P18" s="23">
        <f t="shared" si="0"/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5">
        <f t="shared" si="2"/>
        <v>0</v>
      </c>
      <c r="Z18" t="e">
        <f t="shared" si="3"/>
        <v>#DIV/0!</v>
      </c>
      <c r="AC18">
        <v>2</v>
      </c>
      <c r="AD18" t="s">
        <v>96</v>
      </c>
      <c r="AE18" s="7">
        <v>0</v>
      </c>
      <c r="AG18">
        <v>9</v>
      </c>
      <c r="AH18" t="s">
        <v>96</v>
      </c>
      <c r="AI18">
        <v>0</v>
      </c>
      <c r="AV18">
        <v>7</v>
      </c>
      <c r="AW18" t="s">
        <v>96</v>
      </c>
      <c r="AX18">
        <v>8</v>
      </c>
      <c r="BI18" s="18" t="s">
        <v>31</v>
      </c>
      <c r="BJ18" s="20" t="s">
        <v>31</v>
      </c>
      <c r="BK18" s="20" t="s">
        <v>52</v>
      </c>
      <c r="BL18" s="20" t="s">
        <v>31</v>
      </c>
      <c r="BN18" s="37" t="s">
        <v>103</v>
      </c>
      <c r="BO18" s="5">
        <v>0</v>
      </c>
      <c r="BP18" s="5">
        <v>0</v>
      </c>
    </row>
    <row r="19" spans="1:68" x14ac:dyDescent="0.2">
      <c r="A19" s="1">
        <v>45436</v>
      </c>
      <c r="B19" s="1" t="s">
        <v>37</v>
      </c>
      <c r="C19" s="1" t="s">
        <v>38</v>
      </c>
      <c r="D19" s="1" t="s">
        <v>39</v>
      </c>
      <c r="E19" s="1" t="s">
        <v>40</v>
      </c>
      <c r="F19" s="1" t="s">
        <v>41</v>
      </c>
      <c r="G19" s="3" t="s">
        <v>42</v>
      </c>
      <c r="H19" t="s">
        <v>43</v>
      </c>
      <c r="I19">
        <v>1</v>
      </c>
      <c r="J19" t="s">
        <v>74</v>
      </c>
      <c r="K19" t="s">
        <v>96</v>
      </c>
      <c r="L19" t="s">
        <v>46</v>
      </c>
      <c r="M19">
        <v>8</v>
      </c>
      <c r="N19">
        <v>3.0763889999999999E-2</v>
      </c>
      <c r="O19">
        <f t="shared" si="1"/>
        <v>0.24611111999999999</v>
      </c>
      <c r="P19" s="23">
        <f t="shared" si="0"/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 s="5">
        <f t="shared" si="2"/>
        <v>0</v>
      </c>
      <c r="Z19" t="e">
        <f t="shared" si="3"/>
        <v>#DIV/0!</v>
      </c>
      <c r="AC19">
        <v>1</v>
      </c>
      <c r="AD19" t="s">
        <v>96</v>
      </c>
      <c r="AE19" s="7">
        <v>0</v>
      </c>
      <c r="AG19">
        <v>3</v>
      </c>
      <c r="AH19" t="s">
        <v>96</v>
      </c>
      <c r="AI19">
        <v>0</v>
      </c>
      <c r="AM19" s="8" t="s">
        <v>28</v>
      </c>
      <c r="AV19">
        <v>9</v>
      </c>
      <c r="AW19" s="8" t="s">
        <v>96</v>
      </c>
      <c r="AX19">
        <v>0</v>
      </c>
      <c r="BC19" s="8" t="s">
        <v>28</v>
      </c>
      <c r="BI19" s="18">
        <v>2</v>
      </c>
      <c r="BJ19" s="20">
        <v>0.40239999999999998</v>
      </c>
      <c r="BK19" s="20" t="s">
        <v>52</v>
      </c>
      <c r="BL19" s="20" t="s">
        <v>31</v>
      </c>
      <c r="BN19" s="37" t="s">
        <v>104</v>
      </c>
      <c r="BO19" s="5">
        <v>1</v>
      </c>
      <c r="BP19" s="5">
        <v>1</v>
      </c>
    </row>
    <row r="20" spans="1:68" x14ac:dyDescent="0.2">
      <c r="A20" s="1">
        <v>45436</v>
      </c>
      <c r="B20" s="1" t="s">
        <v>37</v>
      </c>
      <c r="C20" s="1" t="s">
        <v>38</v>
      </c>
      <c r="D20" s="1" t="s">
        <v>39</v>
      </c>
      <c r="E20" s="1" t="s">
        <v>40</v>
      </c>
      <c r="F20" s="1" t="s">
        <v>41</v>
      </c>
      <c r="G20" s="3" t="s">
        <v>42</v>
      </c>
      <c r="H20" t="s">
        <v>43</v>
      </c>
      <c r="I20">
        <v>8</v>
      </c>
      <c r="J20" t="s">
        <v>76</v>
      </c>
      <c r="K20" t="s">
        <v>96</v>
      </c>
      <c r="L20" t="s">
        <v>46</v>
      </c>
      <c r="M20">
        <v>8</v>
      </c>
      <c r="N20">
        <v>3.0763889999999999E-2</v>
      </c>
      <c r="O20">
        <f t="shared" si="1"/>
        <v>0.24611111999999999</v>
      </c>
      <c r="P20" s="23">
        <f t="shared" si="0"/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5">
        <f t="shared" si="2"/>
        <v>0</v>
      </c>
      <c r="Z20" t="e">
        <f t="shared" si="3"/>
        <v>#DIV/0!</v>
      </c>
      <c r="AC20">
        <v>8</v>
      </c>
      <c r="AD20" t="s">
        <v>96</v>
      </c>
      <c r="AE20" s="7">
        <v>0</v>
      </c>
      <c r="AG20">
        <v>2</v>
      </c>
      <c r="AH20" t="s">
        <v>96</v>
      </c>
      <c r="AI20">
        <v>0</v>
      </c>
      <c r="AV20">
        <v>3</v>
      </c>
      <c r="AW20" t="s">
        <v>96</v>
      </c>
      <c r="AX20">
        <v>0</v>
      </c>
      <c r="BI20" s="18" t="s">
        <v>31</v>
      </c>
      <c r="BJ20" s="20" t="s">
        <v>31</v>
      </c>
      <c r="BK20" s="20" t="s">
        <v>52</v>
      </c>
      <c r="BL20" s="20" t="s">
        <v>31</v>
      </c>
      <c r="BN20" s="37" t="s">
        <v>105</v>
      </c>
      <c r="BO20" s="5">
        <v>4</v>
      </c>
      <c r="BP20" s="5">
        <v>4</v>
      </c>
    </row>
    <row r="21" spans="1:68" x14ac:dyDescent="0.2">
      <c r="A21" s="1">
        <v>45436</v>
      </c>
      <c r="B21" s="1" t="s">
        <v>37</v>
      </c>
      <c r="C21" s="1" t="s">
        <v>38</v>
      </c>
      <c r="D21" s="1" t="s">
        <v>39</v>
      </c>
      <c r="E21" s="1" t="s">
        <v>40</v>
      </c>
      <c r="F21" s="1" t="s">
        <v>41</v>
      </c>
      <c r="G21" s="3" t="s">
        <v>42</v>
      </c>
      <c r="H21" t="s">
        <v>43</v>
      </c>
      <c r="I21">
        <v>4</v>
      </c>
      <c r="J21" t="s">
        <v>81</v>
      </c>
      <c r="K21" t="s">
        <v>96</v>
      </c>
      <c r="L21" t="s">
        <v>46</v>
      </c>
      <c r="M21">
        <v>8</v>
      </c>
      <c r="N21">
        <v>3.0763889999999999E-2</v>
      </c>
      <c r="O21">
        <f t="shared" si="1"/>
        <v>0.24611111999999999</v>
      </c>
      <c r="P21" s="23">
        <f t="shared" ref="P21:P45" si="4">SUM(Q21:W21)</f>
        <v>1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 s="5">
        <f t="shared" si="2"/>
        <v>4.0625</v>
      </c>
      <c r="Z21">
        <f t="shared" si="3"/>
        <v>5</v>
      </c>
      <c r="AC21">
        <v>4</v>
      </c>
      <c r="AD21" t="s">
        <v>96</v>
      </c>
      <c r="AE21" s="7">
        <v>4.0625</v>
      </c>
      <c r="AG21">
        <v>1</v>
      </c>
      <c r="AH21" t="s">
        <v>96</v>
      </c>
      <c r="AI21">
        <v>0</v>
      </c>
      <c r="AM21" s="9" t="s">
        <v>106</v>
      </c>
      <c r="AV21">
        <v>2</v>
      </c>
      <c r="AW21" s="9" t="s">
        <v>96</v>
      </c>
      <c r="AX21">
        <v>0</v>
      </c>
      <c r="BC21" s="9" t="s">
        <v>106</v>
      </c>
      <c r="BI21" s="18">
        <v>1</v>
      </c>
      <c r="BJ21" s="54">
        <v>-8.8800000000000003E-16</v>
      </c>
      <c r="BK21" s="20" t="s">
        <v>52</v>
      </c>
      <c r="BL21" s="20" t="s">
        <v>31</v>
      </c>
      <c r="BN21" s="10" t="s">
        <v>107</v>
      </c>
      <c r="BO21">
        <v>8</v>
      </c>
      <c r="BP21" s="4">
        <v>4.3204938000000004</v>
      </c>
    </row>
    <row r="22" spans="1:68" x14ac:dyDescent="0.2">
      <c r="A22" s="1">
        <v>45436</v>
      </c>
      <c r="B22" s="1" t="s">
        <v>37</v>
      </c>
      <c r="C22" s="1" t="s">
        <v>38</v>
      </c>
      <c r="D22" s="1" t="s">
        <v>39</v>
      </c>
      <c r="E22" s="1" t="s">
        <v>40</v>
      </c>
      <c r="F22" s="1" t="s">
        <v>41</v>
      </c>
      <c r="G22" s="3" t="s">
        <v>42</v>
      </c>
      <c r="H22" t="s">
        <v>43</v>
      </c>
      <c r="I22">
        <v>10</v>
      </c>
      <c r="J22" t="s">
        <v>84</v>
      </c>
      <c r="K22" t="s">
        <v>96</v>
      </c>
      <c r="L22" t="s">
        <v>46</v>
      </c>
      <c r="M22">
        <v>8</v>
      </c>
      <c r="N22">
        <v>3.0763889999999999E-2</v>
      </c>
      <c r="O22">
        <f t="shared" si="1"/>
        <v>0.24611111999999999</v>
      </c>
      <c r="P22" s="23">
        <f t="shared" si="4"/>
        <v>2</v>
      </c>
      <c r="Q22">
        <v>0</v>
      </c>
      <c r="R22">
        <v>0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 s="5">
        <f t="shared" si="2"/>
        <v>8.125</v>
      </c>
      <c r="Z22">
        <f t="shared" si="3"/>
        <v>5</v>
      </c>
      <c r="AC22">
        <v>10</v>
      </c>
      <c r="AD22" t="s">
        <v>96</v>
      </c>
      <c r="AE22" s="7">
        <v>8.125</v>
      </c>
      <c r="AG22">
        <v>8</v>
      </c>
      <c r="AH22" t="s">
        <v>96</v>
      </c>
      <c r="AI22">
        <v>0</v>
      </c>
      <c r="AM22" s="78" t="s">
        <v>108</v>
      </c>
      <c r="AN22" s="79"/>
      <c r="AV22">
        <v>1</v>
      </c>
      <c r="AW22" s="12" t="s">
        <v>96</v>
      </c>
      <c r="AX22" s="22"/>
      <c r="BC22" s="78" t="s">
        <v>108</v>
      </c>
      <c r="BD22" s="79"/>
      <c r="BN22" s="37" t="s">
        <v>109</v>
      </c>
      <c r="BO22" s="5">
        <v>3</v>
      </c>
      <c r="BP22" s="5">
        <v>3</v>
      </c>
    </row>
    <row r="23" spans="1:68" x14ac:dyDescent="0.2">
      <c r="A23" s="1">
        <v>45436</v>
      </c>
      <c r="B23" s="1" t="s">
        <v>37</v>
      </c>
      <c r="C23" s="1" t="s">
        <v>38</v>
      </c>
      <c r="D23" s="1" t="s">
        <v>39</v>
      </c>
      <c r="E23" s="1" t="s">
        <v>40</v>
      </c>
      <c r="F23" s="1" t="s">
        <v>41</v>
      </c>
      <c r="G23" s="3" t="s">
        <v>42</v>
      </c>
      <c r="H23" t="s">
        <v>43</v>
      </c>
      <c r="I23">
        <v>11</v>
      </c>
      <c r="J23" t="s">
        <v>90</v>
      </c>
      <c r="K23" t="s">
        <v>96</v>
      </c>
      <c r="L23" t="s">
        <v>46</v>
      </c>
      <c r="M23">
        <v>8</v>
      </c>
      <c r="N23">
        <v>3.0763889999999999E-2</v>
      </c>
      <c r="O23">
        <f t="shared" si="1"/>
        <v>0.24611111999999999</v>
      </c>
      <c r="P23" s="23">
        <f t="shared" si="4"/>
        <v>15</v>
      </c>
      <c r="Q23">
        <v>0</v>
      </c>
      <c r="R23">
        <v>1</v>
      </c>
      <c r="S23">
        <v>0</v>
      </c>
      <c r="T23">
        <v>2</v>
      </c>
      <c r="U23">
        <v>11</v>
      </c>
      <c r="V23">
        <v>1</v>
      </c>
      <c r="W23">
        <v>0</v>
      </c>
      <c r="X23">
        <v>1</v>
      </c>
      <c r="Y23" s="5">
        <f t="shared" si="2"/>
        <v>60.9375</v>
      </c>
      <c r="Z23" s="20">
        <f t="shared" si="3"/>
        <v>4.7333333333333334</v>
      </c>
      <c r="AC23">
        <v>11</v>
      </c>
      <c r="AD23" t="s">
        <v>96</v>
      </c>
      <c r="AE23" s="7">
        <v>60.9375</v>
      </c>
      <c r="AG23">
        <v>4</v>
      </c>
      <c r="AH23" t="s">
        <v>96</v>
      </c>
      <c r="AI23">
        <v>4</v>
      </c>
      <c r="AM23" s="10" t="s">
        <v>110</v>
      </c>
      <c r="AN23" t="s">
        <v>111</v>
      </c>
      <c r="AV23">
        <v>8</v>
      </c>
      <c r="AW23" s="10" t="s">
        <v>96</v>
      </c>
      <c r="AX23">
        <v>0</v>
      </c>
      <c r="BC23" s="10" t="s">
        <v>110</v>
      </c>
      <c r="BD23" t="s">
        <v>111</v>
      </c>
      <c r="BN23" s="37" t="s">
        <v>112</v>
      </c>
      <c r="BO23" s="5">
        <v>1</v>
      </c>
      <c r="BP23" s="5">
        <v>1</v>
      </c>
    </row>
    <row r="24" spans="1:68" x14ac:dyDescent="0.2">
      <c r="A24" s="1">
        <v>45436</v>
      </c>
      <c r="B24" s="1" t="s">
        <v>37</v>
      </c>
      <c r="C24" s="1" t="s">
        <v>38</v>
      </c>
      <c r="D24" s="1" t="s">
        <v>39</v>
      </c>
      <c r="E24" s="1" t="s">
        <v>40</v>
      </c>
      <c r="F24" s="1" t="s">
        <v>41</v>
      </c>
      <c r="G24" s="3" t="s">
        <v>42</v>
      </c>
      <c r="H24" t="s">
        <v>43</v>
      </c>
      <c r="I24">
        <v>6</v>
      </c>
      <c r="J24" t="s">
        <v>44</v>
      </c>
      <c r="K24" t="s">
        <v>113</v>
      </c>
      <c r="L24" t="s">
        <v>46</v>
      </c>
      <c r="M24">
        <v>8</v>
      </c>
      <c r="N24">
        <v>3.0763889999999999E-2</v>
      </c>
      <c r="O24">
        <f t="shared" si="1"/>
        <v>0.24611111999999999</v>
      </c>
      <c r="P24" s="23">
        <f t="shared" si="4"/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5">
        <f t="shared" si="2"/>
        <v>0</v>
      </c>
      <c r="Z24" t="e">
        <f t="shared" si="3"/>
        <v>#DIV/0!</v>
      </c>
      <c r="AC24">
        <v>6</v>
      </c>
      <c r="AD24" t="s">
        <v>113</v>
      </c>
      <c r="AE24" s="7">
        <v>0</v>
      </c>
      <c r="AG24">
        <v>10</v>
      </c>
      <c r="AH24" t="s">
        <v>96</v>
      </c>
      <c r="AI24">
        <v>8</v>
      </c>
      <c r="AM24" s="10" t="s">
        <v>114</v>
      </c>
      <c r="AN24" t="s">
        <v>115</v>
      </c>
      <c r="AV24">
        <v>4</v>
      </c>
      <c r="AW24" s="10" t="s">
        <v>96</v>
      </c>
      <c r="AX24">
        <v>4</v>
      </c>
      <c r="BC24" s="10" t="s">
        <v>114</v>
      </c>
      <c r="BD24" t="s">
        <v>116</v>
      </c>
      <c r="BN24" s="10" t="s">
        <v>117</v>
      </c>
      <c r="BO24">
        <v>6</v>
      </c>
      <c r="BP24" s="4">
        <v>2.5819888999999998</v>
      </c>
    </row>
    <row r="25" spans="1:68" x14ac:dyDescent="0.2">
      <c r="A25" s="1">
        <v>45436</v>
      </c>
      <c r="B25" s="1" t="s">
        <v>37</v>
      </c>
      <c r="C25" s="1" t="s">
        <v>38</v>
      </c>
      <c r="D25" s="1" t="s">
        <v>39</v>
      </c>
      <c r="E25" s="1" t="s">
        <v>40</v>
      </c>
      <c r="F25" s="1" t="s">
        <v>41</v>
      </c>
      <c r="G25" s="3" t="s">
        <v>42</v>
      </c>
      <c r="H25" t="s">
        <v>43</v>
      </c>
      <c r="I25">
        <v>9</v>
      </c>
      <c r="J25" t="s">
        <v>48</v>
      </c>
      <c r="K25" t="s">
        <v>113</v>
      </c>
      <c r="L25" t="s">
        <v>46</v>
      </c>
      <c r="M25">
        <v>8</v>
      </c>
      <c r="N25">
        <v>3.0763889999999999E-2</v>
      </c>
      <c r="O25">
        <f t="shared" si="1"/>
        <v>0.24611111999999999</v>
      </c>
      <c r="P25" s="23">
        <f t="shared" si="4"/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2</v>
      </c>
      <c r="Y25" s="5">
        <f t="shared" si="2"/>
        <v>4.0625</v>
      </c>
      <c r="Z25">
        <f t="shared" si="3"/>
        <v>4</v>
      </c>
      <c r="AC25">
        <v>9</v>
      </c>
      <c r="AD25" t="s">
        <v>113</v>
      </c>
      <c r="AE25" s="7">
        <v>4.0625</v>
      </c>
      <c r="AG25">
        <v>11</v>
      </c>
      <c r="AH25" t="s">
        <v>96</v>
      </c>
      <c r="AI25">
        <v>61</v>
      </c>
      <c r="AM25" s="10" t="s">
        <v>118</v>
      </c>
      <c r="AN25" t="s">
        <v>119</v>
      </c>
      <c r="AV25">
        <v>10</v>
      </c>
      <c r="AW25" s="10" t="s">
        <v>96</v>
      </c>
      <c r="AX25">
        <v>8</v>
      </c>
      <c r="BC25" s="10" t="s">
        <v>118</v>
      </c>
      <c r="BD25" t="s">
        <v>120</v>
      </c>
      <c r="BH25" s="9"/>
      <c r="BN25" s="37" t="s">
        <v>121</v>
      </c>
      <c r="BO25" s="5">
        <v>2</v>
      </c>
      <c r="BP25" s="5">
        <v>2</v>
      </c>
    </row>
    <row r="26" spans="1:68" x14ac:dyDescent="0.2">
      <c r="A26" s="1">
        <v>45436</v>
      </c>
      <c r="B26" s="1" t="s">
        <v>37</v>
      </c>
      <c r="C26" s="1" t="s">
        <v>38</v>
      </c>
      <c r="D26" s="1" t="s">
        <v>39</v>
      </c>
      <c r="E26" s="1" t="s">
        <v>40</v>
      </c>
      <c r="F26" s="1" t="s">
        <v>41</v>
      </c>
      <c r="G26" s="3" t="s">
        <v>42</v>
      </c>
      <c r="H26" t="s">
        <v>43</v>
      </c>
      <c r="I26">
        <v>10</v>
      </c>
      <c r="J26" t="s">
        <v>57</v>
      </c>
      <c r="K26" t="s">
        <v>113</v>
      </c>
      <c r="L26" t="s">
        <v>46</v>
      </c>
      <c r="M26">
        <v>8</v>
      </c>
      <c r="N26">
        <v>3.0763889999999999E-2</v>
      </c>
      <c r="O26">
        <f t="shared" si="1"/>
        <v>0.24611111999999999</v>
      </c>
      <c r="P26" s="23">
        <f t="shared" si="4"/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 s="5">
        <f t="shared" si="2"/>
        <v>0</v>
      </c>
      <c r="Z26" t="e">
        <f t="shared" si="3"/>
        <v>#DIV/0!</v>
      </c>
      <c r="AC26">
        <v>10</v>
      </c>
      <c r="AD26" t="s">
        <v>113</v>
      </c>
      <c r="AE26" s="7">
        <v>0</v>
      </c>
      <c r="AG26">
        <v>6</v>
      </c>
      <c r="AH26" t="s">
        <v>113</v>
      </c>
      <c r="AI26">
        <v>0</v>
      </c>
      <c r="AM26" s="10" t="s">
        <v>122</v>
      </c>
      <c r="AN26" t="s">
        <v>123</v>
      </c>
      <c r="AV26">
        <v>11</v>
      </c>
      <c r="AW26" s="10" t="s">
        <v>96</v>
      </c>
      <c r="AX26">
        <v>61</v>
      </c>
      <c r="BC26" s="10" t="s">
        <v>122</v>
      </c>
      <c r="BD26" t="s">
        <v>124</v>
      </c>
      <c r="BN26" s="10" t="s">
        <v>125</v>
      </c>
      <c r="BO26">
        <v>7</v>
      </c>
      <c r="BP26">
        <v>3</v>
      </c>
    </row>
    <row r="27" spans="1:68" x14ac:dyDescent="0.2">
      <c r="A27" s="1">
        <v>45436</v>
      </c>
      <c r="B27" s="1" t="s">
        <v>37</v>
      </c>
      <c r="C27" s="1" t="s">
        <v>38</v>
      </c>
      <c r="D27" s="1" t="s">
        <v>39</v>
      </c>
      <c r="E27" s="1" t="s">
        <v>40</v>
      </c>
      <c r="F27" s="1" t="s">
        <v>41</v>
      </c>
      <c r="G27" s="3" t="s">
        <v>42</v>
      </c>
      <c r="H27" t="s">
        <v>43</v>
      </c>
      <c r="I27">
        <v>1</v>
      </c>
      <c r="J27" t="s">
        <v>62</v>
      </c>
      <c r="K27" t="s">
        <v>113</v>
      </c>
      <c r="L27" t="s">
        <v>46</v>
      </c>
      <c r="M27">
        <v>8</v>
      </c>
      <c r="N27">
        <v>3.0763889999999999E-2</v>
      </c>
      <c r="O27">
        <f t="shared" si="1"/>
        <v>0.24611111999999999</v>
      </c>
      <c r="P27" s="23">
        <f t="shared" si="4"/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5">
        <f t="shared" si="2"/>
        <v>0</v>
      </c>
      <c r="Z27" t="e">
        <f t="shared" si="3"/>
        <v>#DIV/0!</v>
      </c>
      <c r="AC27">
        <v>1</v>
      </c>
      <c r="AD27" t="s">
        <v>113</v>
      </c>
      <c r="AE27" s="7">
        <v>0</v>
      </c>
      <c r="AG27">
        <v>9</v>
      </c>
      <c r="AH27" t="s">
        <v>113</v>
      </c>
      <c r="AI27">
        <v>4</v>
      </c>
      <c r="AM27" s="10" t="s">
        <v>126</v>
      </c>
      <c r="AN27" t="s">
        <v>127</v>
      </c>
      <c r="AV27">
        <v>6</v>
      </c>
      <c r="AW27" s="10" t="s">
        <v>113</v>
      </c>
      <c r="AX27">
        <v>0</v>
      </c>
      <c r="BC27" s="10" t="s">
        <v>126</v>
      </c>
      <c r="BD27" t="s">
        <v>127</v>
      </c>
      <c r="BH27" s="9"/>
      <c r="BN27" s="10" t="s">
        <v>128</v>
      </c>
      <c r="BO27">
        <v>5</v>
      </c>
      <c r="BP27" s="4">
        <v>1.9148542</v>
      </c>
    </row>
    <row r="28" spans="1:68" x14ac:dyDescent="0.2">
      <c r="A28" s="1">
        <v>45436</v>
      </c>
      <c r="B28" s="1" t="s">
        <v>37</v>
      </c>
      <c r="C28" s="1" t="s">
        <v>38</v>
      </c>
      <c r="D28" s="1" t="s">
        <v>39</v>
      </c>
      <c r="E28" s="1" t="s">
        <v>40</v>
      </c>
      <c r="F28" s="1" t="s">
        <v>41</v>
      </c>
      <c r="G28" s="3" t="s">
        <v>42</v>
      </c>
      <c r="H28" t="s">
        <v>43</v>
      </c>
      <c r="I28">
        <v>3</v>
      </c>
      <c r="J28" t="s">
        <v>70</v>
      </c>
      <c r="K28" t="s">
        <v>113</v>
      </c>
      <c r="L28" t="s">
        <v>46</v>
      </c>
      <c r="M28">
        <v>8</v>
      </c>
      <c r="N28">
        <v>3.0763889999999999E-2</v>
      </c>
      <c r="O28">
        <f t="shared" si="1"/>
        <v>0.24611111999999999</v>
      </c>
      <c r="P28" s="23">
        <f t="shared" si="4"/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5">
        <f t="shared" si="2"/>
        <v>0</v>
      </c>
      <c r="Z28" t="e">
        <f t="shared" si="3"/>
        <v>#DIV/0!</v>
      </c>
      <c r="AC28">
        <v>3</v>
      </c>
      <c r="AD28" t="s">
        <v>113</v>
      </c>
      <c r="AE28" s="7">
        <v>0</v>
      </c>
      <c r="AG28">
        <v>10</v>
      </c>
      <c r="AH28" t="s">
        <v>113</v>
      </c>
      <c r="AI28">
        <v>0</v>
      </c>
      <c r="AM28" s="10" t="s">
        <v>129</v>
      </c>
      <c r="AN28" t="s">
        <v>130</v>
      </c>
      <c r="AV28">
        <v>9</v>
      </c>
      <c r="AW28" s="10" t="s">
        <v>113</v>
      </c>
      <c r="AX28">
        <v>4</v>
      </c>
      <c r="BC28" s="10" t="s">
        <v>129</v>
      </c>
      <c r="BD28" t="s">
        <v>130</v>
      </c>
      <c r="BN28" s="10" t="s">
        <v>131</v>
      </c>
      <c r="BO28" s="4">
        <v>47.75</v>
      </c>
      <c r="BP28" s="4">
        <v>9.4989033999999997</v>
      </c>
    </row>
    <row r="29" spans="1:68" x14ac:dyDescent="0.2">
      <c r="A29" s="1">
        <v>45436</v>
      </c>
      <c r="B29" s="1" t="s">
        <v>37</v>
      </c>
      <c r="C29" s="1" t="s">
        <v>38</v>
      </c>
      <c r="D29" s="1" t="s">
        <v>39</v>
      </c>
      <c r="E29" s="1" t="s">
        <v>40</v>
      </c>
      <c r="F29" s="1" t="s">
        <v>41</v>
      </c>
      <c r="G29" s="3" t="s">
        <v>42</v>
      </c>
      <c r="H29" t="s">
        <v>43</v>
      </c>
      <c r="I29">
        <v>8</v>
      </c>
      <c r="J29" t="s">
        <v>72</v>
      </c>
      <c r="K29" t="s">
        <v>113</v>
      </c>
      <c r="L29" t="s">
        <v>46</v>
      </c>
      <c r="M29">
        <v>8</v>
      </c>
      <c r="N29">
        <v>3.0763889999999999E-2</v>
      </c>
      <c r="O29">
        <f t="shared" si="1"/>
        <v>0.24611111999999999</v>
      </c>
      <c r="P29" s="23">
        <f t="shared" si="4"/>
        <v>2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 s="5">
        <f t="shared" si="2"/>
        <v>8.125</v>
      </c>
      <c r="Z29">
        <f t="shared" si="3"/>
        <v>3.5</v>
      </c>
      <c r="AC29">
        <v>8</v>
      </c>
      <c r="AD29" t="s">
        <v>113</v>
      </c>
      <c r="AE29" s="7">
        <v>8.125</v>
      </c>
      <c r="AG29">
        <v>1</v>
      </c>
      <c r="AH29" t="s">
        <v>113</v>
      </c>
      <c r="AI29">
        <v>0</v>
      </c>
      <c r="AM29" s="10" t="s">
        <v>132</v>
      </c>
      <c r="AN29" t="s">
        <v>133</v>
      </c>
      <c r="AV29">
        <v>10</v>
      </c>
      <c r="AW29" s="10" t="s">
        <v>113</v>
      </c>
      <c r="AX29">
        <v>0</v>
      </c>
      <c r="BC29" s="10" t="s">
        <v>132</v>
      </c>
      <c r="BD29" t="s">
        <v>134</v>
      </c>
    </row>
    <row r="30" spans="1:68" x14ac:dyDescent="0.2">
      <c r="A30" s="1">
        <v>45436</v>
      </c>
      <c r="B30" s="1" t="s">
        <v>37</v>
      </c>
      <c r="C30" s="1" t="s">
        <v>38</v>
      </c>
      <c r="D30" s="1" t="s">
        <v>39</v>
      </c>
      <c r="E30" s="1" t="s">
        <v>40</v>
      </c>
      <c r="F30" s="1" t="s">
        <v>41</v>
      </c>
      <c r="G30" s="3" t="s">
        <v>42</v>
      </c>
      <c r="H30" t="s">
        <v>43</v>
      </c>
      <c r="I30">
        <v>7</v>
      </c>
      <c r="J30" t="s">
        <v>74</v>
      </c>
      <c r="K30" t="s">
        <v>113</v>
      </c>
      <c r="L30" t="s">
        <v>46</v>
      </c>
      <c r="M30">
        <v>8</v>
      </c>
      <c r="N30">
        <v>3.0763889999999999E-2</v>
      </c>
      <c r="O30">
        <f t="shared" si="1"/>
        <v>0.24611111999999999</v>
      </c>
      <c r="P30" s="23">
        <f t="shared" si="4"/>
        <v>1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 s="5">
        <f t="shared" si="2"/>
        <v>4.0625</v>
      </c>
      <c r="Z30">
        <f t="shared" si="3"/>
        <v>5</v>
      </c>
      <c r="AC30">
        <v>7</v>
      </c>
      <c r="AD30" t="s">
        <v>113</v>
      </c>
      <c r="AE30" s="7">
        <v>4.0625</v>
      </c>
      <c r="AG30">
        <v>3</v>
      </c>
      <c r="AH30" t="s">
        <v>113</v>
      </c>
      <c r="AI30">
        <v>0</v>
      </c>
      <c r="AM30" s="10" t="s">
        <v>135</v>
      </c>
      <c r="AN30" t="s">
        <v>136</v>
      </c>
      <c r="AV30">
        <v>1</v>
      </c>
      <c r="AW30" s="10" t="s">
        <v>113</v>
      </c>
      <c r="AX30">
        <v>0</v>
      </c>
      <c r="BC30" s="10" t="s">
        <v>137</v>
      </c>
      <c r="BD30" t="s">
        <v>138</v>
      </c>
    </row>
    <row r="31" spans="1:68" x14ac:dyDescent="0.2">
      <c r="A31" s="1">
        <v>45436</v>
      </c>
      <c r="B31" s="1" t="s">
        <v>37</v>
      </c>
      <c r="C31" s="1" t="s">
        <v>38</v>
      </c>
      <c r="D31" s="1" t="s">
        <v>39</v>
      </c>
      <c r="E31" s="1" t="s">
        <v>40</v>
      </c>
      <c r="F31" s="1" t="s">
        <v>41</v>
      </c>
      <c r="G31" s="3" t="s">
        <v>42</v>
      </c>
      <c r="H31" t="s">
        <v>43</v>
      </c>
      <c r="I31">
        <v>4</v>
      </c>
      <c r="J31" t="s">
        <v>76</v>
      </c>
      <c r="K31" t="s">
        <v>113</v>
      </c>
      <c r="L31" t="s">
        <v>46</v>
      </c>
      <c r="M31">
        <v>8</v>
      </c>
      <c r="N31">
        <v>3.0763889999999999E-2</v>
      </c>
      <c r="O31">
        <f t="shared" si="1"/>
        <v>0.24611111999999999</v>
      </c>
      <c r="P31" s="23">
        <f t="shared" si="4"/>
        <v>5</v>
      </c>
      <c r="Q31">
        <v>0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  <c r="X31">
        <v>2</v>
      </c>
      <c r="Y31" s="5">
        <f t="shared" si="2"/>
        <v>20.3125</v>
      </c>
      <c r="Z31">
        <f t="shared" si="3"/>
        <v>4.5999999999999996</v>
      </c>
      <c r="AC31">
        <v>4</v>
      </c>
      <c r="AD31" t="s">
        <v>113</v>
      </c>
      <c r="AE31" s="7">
        <v>20.3125</v>
      </c>
      <c r="AG31">
        <v>8</v>
      </c>
      <c r="AH31" t="s">
        <v>113</v>
      </c>
      <c r="AI31">
        <v>8</v>
      </c>
      <c r="AM31" s="10" t="s">
        <v>137</v>
      </c>
      <c r="AN31" t="s">
        <v>138</v>
      </c>
      <c r="AV31">
        <v>3</v>
      </c>
      <c r="AW31" s="10" t="s">
        <v>113</v>
      </c>
      <c r="AX31">
        <v>0</v>
      </c>
    </row>
    <row r="32" spans="1:68" x14ac:dyDescent="0.2">
      <c r="A32" s="1">
        <v>45436</v>
      </c>
      <c r="B32" s="1" t="s">
        <v>37</v>
      </c>
      <c r="C32" s="1" t="s">
        <v>38</v>
      </c>
      <c r="D32" s="1" t="s">
        <v>39</v>
      </c>
      <c r="E32" s="1" t="s">
        <v>40</v>
      </c>
      <c r="F32" s="1" t="s">
        <v>41</v>
      </c>
      <c r="G32" s="3" t="s">
        <v>42</v>
      </c>
      <c r="H32" t="s">
        <v>43</v>
      </c>
      <c r="I32">
        <v>5</v>
      </c>
      <c r="J32" t="s">
        <v>81</v>
      </c>
      <c r="K32" t="s">
        <v>113</v>
      </c>
      <c r="L32" t="s">
        <v>46</v>
      </c>
      <c r="M32">
        <v>8</v>
      </c>
      <c r="N32">
        <v>3.0763889999999999E-2</v>
      </c>
      <c r="O32">
        <f t="shared" si="1"/>
        <v>0.24611111999999999</v>
      </c>
      <c r="P32" s="23">
        <f t="shared" si="4"/>
        <v>3</v>
      </c>
      <c r="Q32">
        <v>0</v>
      </c>
      <c r="R32">
        <v>0</v>
      </c>
      <c r="S32">
        <v>0</v>
      </c>
      <c r="T32">
        <v>3</v>
      </c>
      <c r="U32">
        <v>0</v>
      </c>
      <c r="V32">
        <v>0</v>
      </c>
      <c r="W32">
        <v>0</v>
      </c>
      <c r="X32">
        <v>0</v>
      </c>
      <c r="Y32" s="5">
        <f t="shared" si="2"/>
        <v>12.1875</v>
      </c>
      <c r="Z32">
        <f t="shared" si="3"/>
        <v>4</v>
      </c>
      <c r="AC32">
        <v>5</v>
      </c>
      <c r="AD32" t="s">
        <v>113</v>
      </c>
      <c r="AE32" s="7">
        <v>12.1875</v>
      </c>
      <c r="AG32">
        <v>7</v>
      </c>
      <c r="AH32" t="s">
        <v>113</v>
      </c>
      <c r="AI32">
        <v>4</v>
      </c>
      <c r="AV32">
        <v>8</v>
      </c>
      <c r="AW32" t="s">
        <v>113</v>
      </c>
      <c r="AX32">
        <v>8</v>
      </c>
      <c r="BC32" s="78" t="s">
        <v>139</v>
      </c>
      <c r="BD32" s="79"/>
      <c r="BE32" s="79"/>
    </row>
    <row r="33" spans="1:57" x14ac:dyDescent="0.2">
      <c r="A33" s="1">
        <v>45436</v>
      </c>
      <c r="B33" s="1" t="s">
        <v>37</v>
      </c>
      <c r="C33" s="1" t="s">
        <v>38</v>
      </c>
      <c r="D33" s="1" t="s">
        <v>39</v>
      </c>
      <c r="E33" s="1" t="s">
        <v>40</v>
      </c>
      <c r="F33" s="1" t="s">
        <v>41</v>
      </c>
      <c r="G33" s="3" t="s">
        <v>42</v>
      </c>
      <c r="H33" t="s">
        <v>43</v>
      </c>
      <c r="I33">
        <v>11</v>
      </c>
      <c r="J33" t="s">
        <v>84</v>
      </c>
      <c r="K33" t="s">
        <v>113</v>
      </c>
      <c r="L33" t="s">
        <v>46</v>
      </c>
      <c r="M33">
        <v>8</v>
      </c>
      <c r="N33">
        <v>3.0763889999999999E-2</v>
      </c>
      <c r="O33">
        <f t="shared" si="1"/>
        <v>0.24611111999999999</v>
      </c>
      <c r="P33" s="23">
        <f t="shared" si="4"/>
        <v>10</v>
      </c>
      <c r="Q33">
        <v>0</v>
      </c>
      <c r="R33">
        <v>0</v>
      </c>
      <c r="S33">
        <v>2</v>
      </c>
      <c r="T33">
        <v>2</v>
      </c>
      <c r="U33">
        <v>5</v>
      </c>
      <c r="V33">
        <v>1</v>
      </c>
      <c r="W33">
        <v>0</v>
      </c>
      <c r="X33">
        <v>0</v>
      </c>
      <c r="Y33" s="5">
        <f t="shared" si="2"/>
        <v>40.625</v>
      </c>
      <c r="Z33" s="20">
        <f t="shared" si="3"/>
        <v>4.5</v>
      </c>
      <c r="AC33">
        <v>11</v>
      </c>
      <c r="AD33" t="s">
        <v>113</v>
      </c>
      <c r="AE33" s="7">
        <v>40.625</v>
      </c>
      <c r="AG33">
        <v>4</v>
      </c>
      <c r="AH33" t="s">
        <v>113</v>
      </c>
      <c r="AI33">
        <v>20</v>
      </c>
      <c r="AM33" s="78" t="s">
        <v>139</v>
      </c>
      <c r="AN33" s="79"/>
      <c r="AO33" s="79"/>
      <c r="AV33">
        <v>7</v>
      </c>
      <c r="AW33" s="12" t="s">
        <v>113</v>
      </c>
      <c r="AX33" s="22"/>
      <c r="AY33" s="22"/>
      <c r="BC33" s="10" t="s">
        <v>140</v>
      </c>
      <c r="BD33" s="11" t="s">
        <v>141</v>
      </c>
      <c r="BE33" s="11" t="s">
        <v>142</v>
      </c>
    </row>
    <row r="34" spans="1:57" x14ac:dyDescent="0.2">
      <c r="A34" s="1">
        <v>45436</v>
      </c>
      <c r="B34" s="1" t="s">
        <v>37</v>
      </c>
      <c r="C34" s="1" t="s">
        <v>38</v>
      </c>
      <c r="D34" s="1" t="s">
        <v>39</v>
      </c>
      <c r="E34" s="1" t="s">
        <v>40</v>
      </c>
      <c r="F34" s="1" t="s">
        <v>41</v>
      </c>
      <c r="G34" s="3" t="s">
        <v>42</v>
      </c>
      <c r="H34" t="s">
        <v>43</v>
      </c>
      <c r="I34">
        <v>2</v>
      </c>
      <c r="J34" t="s">
        <v>90</v>
      </c>
      <c r="K34" t="s">
        <v>113</v>
      </c>
      <c r="L34" t="s">
        <v>46</v>
      </c>
      <c r="M34">
        <v>8</v>
      </c>
      <c r="N34">
        <v>3.0763889999999999E-2</v>
      </c>
      <c r="O34">
        <f t="shared" si="1"/>
        <v>0.24611111999999999</v>
      </c>
      <c r="P34" s="23">
        <f t="shared" si="4"/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5">
        <f t="shared" si="2"/>
        <v>0</v>
      </c>
      <c r="Z34" t="e">
        <f t="shared" si="3"/>
        <v>#DIV/0!</v>
      </c>
      <c r="AA34" t="s">
        <v>143</v>
      </c>
      <c r="AC34">
        <v>2</v>
      </c>
      <c r="AD34" t="s">
        <v>113</v>
      </c>
      <c r="AE34" s="7">
        <v>0</v>
      </c>
      <c r="AG34">
        <v>5</v>
      </c>
      <c r="AH34" t="s">
        <v>113</v>
      </c>
      <c r="AI34">
        <v>12</v>
      </c>
      <c r="AM34" s="10" t="s">
        <v>140</v>
      </c>
      <c r="AN34" s="11" t="s">
        <v>141</v>
      </c>
      <c r="AO34" s="11" t="s">
        <v>142</v>
      </c>
      <c r="AV34">
        <v>4</v>
      </c>
      <c r="AW34" s="10" t="s">
        <v>113</v>
      </c>
      <c r="AX34" s="11">
        <v>20</v>
      </c>
      <c r="AY34" s="11"/>
      <c r="BC34" s="10" t="s">
        <v>63</v>
      </c>
      <c r="BD34">
        <v>11</v>
      </c>
      <c r="BE34" t="s">
        <v>144</v>
      </c>
    </row>
    <row r="35" spans="1:57" x14ac:dyDescent="0.2">
      <c r="A35" s="1">
        <v>45436</v>
      </c>
      <c r="B35" s="1" t="s">
        <v>37</v>
      </c>
      <c r="C35" s="1" t="s">
        <v>38</v>
      </c>
      <c r="D35" s="1" t="s">
        <v>39</v>
      </c>
      <c r="E35" s="1" t="s">
        <v>40</v>
      </c>
      <c r="F35" s="1" t="s">
        <v>41</v>
      </c>
      <c r="G35" s="3" t="s">
        <v>42</v>
      </c>
      <c r="H35" t="s">
        <v>43</v>
      </c>
      <c r="I35">
        <v>11</v>
      </c>
      <c r="J35" t="s">
        <v>44</v>
      </c>
      <c r="K35" t="s">
        <v>145</v>
      </c>
      <c r="L35" t="s">
        <v>46</v>
      </c>
      <c r="M35">
        <v>8</v>
      </c>
      <c r="N35">
        <v>3.0763889999999999E-2</v>
      </c>
      <c r="O35">
        <f t="shared" si="1"/>
        <v>0.24611111999999999</v>
      </c>
      <c r="P35" s="23">
        <f t="shared" si="4"/>
        <v>6</v>
      </c>
      <c r="Q35">
        <v>0</v>
      </c>
      <c r="R35">
        <v>0</v>
      </c>
      <c r="S35">
        <v>0</v>
      </c>
      <c r="T35">
        <v>2</v>
      </c>
      <c r="U35">
        <v>1</v>
      </c>
      <c r="V35">
        <v>3</v>
      </c>
      <c r="W35">
        <v>0</v>
      </c>
      <c r="X35">
        <v>0</v>
      </c>
      <c r="Y35" s="5">
        <f t="shared" si="2"/>
        <v>24.375</v>
      </c>
      <c r="Z35" s="20">
        <f t="shared" si="3"/>
        <v>5.166666666666667</v>
      </c>
      <c r="AA35" s="5">
        <f>AVERAGE(Z9,Z23,Z33,Z35)</f>
        <v>4.9437500000000005</v>
      </c>
      <c r="AC35">
        <v>11</v>
      </c>
      <c r="AD35" t="s">
        <v>145</v>
      </c>
      <c r="AE35" s="7">
        <v>24.375</v>
      </c>
      <c r="AG35">
        <v>11</v>
      </c>
      <c r="AH35" t="s">
        <v>113</v>
      </c>
      <c r="AI35">
        <v>41</v>
      </c>
      <c r="AM35" s="10" t="s">
        <v>63</v>
      </c>
      <c r="AN35">
        <v>11</v>
      </c>
      <c r="AO35" t="s">
        <v>144</v>
      </c>
      <c r="AV35">
        <v>5</v>
      </c>
      <c r="AW35" s="10" t="s">
        <v>113</v>
      </c>
      <c r="AX35">
        <v>12</v>
      </c>
      <c r="BC35" s="10" t="s">
        <v>130</v>
      </c>
      <c r="BD35">
        <v>4</v>
      </c>
      <c r="BE35" t="s">
        <v>146</v>
      </c>
    </row>
    <row r="36" spans="1:57" x14ac:dyDescent="0.2">
      <c r="A36" s="1">
        <v>45436</v>
      </c>
      <c r="B36" s="1" t="s">
        <v>37</v>
      </c>
      <c r="C36" s="1" t="s">
        <v>38</v>
      </c>
      <c r="D36" s="1" t="s">
        <v>39</v>
      </c>
      <c r="E36" s="1" t="s">
        <v>40</v>
      </c>
      <c r="F36" s="1" t="s">
        <v>41</v>
      </c>
      <c r="G36" s="3" t="s">
        <v>42</v>
      </c>
      <c r="H36" t="s">
        <v>43</v>
      </c>
      <c r="I36">
        <v>6</v>
      </c>
      <c r="J36" t="s">
        <v>48</v>
      </c>
      <c r="K36" t="s">
        <v>145</v>
      </c>
      <c r="L36" t="s">
        <v>46</v>
      </c>
      <c r="M36">
        <v>8</v>
      </c>
      <c r="N36">
        <v>3.0763889999999999E-2</v>
      </c>
      <c r="O36">
        <f t="shared" si="1"/>
        <v>0.24611111999999999</v>
      </c>
      <c r="P36" s="23">
        <f t="shared" si="4"/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5">
        <f t="shared" si="2"/>
        <v>0</v>
      </c>
      <c r="Z36" t="e">
        <f t="shared" si="3"/>
        <v>#DIV/0!</v>
      </c>
      <c r="AC36">
        <v>6</v>
      </c>
      <c r="AD36" t="s">
        <v>145</v>
      </c>
      <c r="AE36" s="7">
        <v>0</v>
      </c>
      <c r="AG36">
        <v>2</v>
      </c>
      <c r="AH36" t="s">
        <v>113</v>
      </c>
      <c r="AI36">
        <v>0</v>
      </c>
      <c r="AM36" s="10" t="s">
        <v>130</v>
      </c>
      <c r="AN36">
        <v>4</v>
      </c>
      <c r="AO36" t="s">
        <v>146</v>
      </c>
      <c r="AV36">
        <v>11</v>
      </c>
      <c r="AW36" s="10" t="s">
        <v>113</v>
      </c>
      <c r="AX36">
        <v>41</v>
      </c>
    </row>
    <row r="37" spans="1:57" x14ac:dyDescent="0.2">
      <c r="A37" s="1">
        <v>45436</v>
      </c>
      <c r="B37" s="1" t="s">
        <v>37</v>
      </c>
      <c r="C37" s="1" t="s">
        <v>38</v>
      </c>
      <c r="D37" s="1" t="s">
        <v>39</v>
      </c>
      <c r="E37" s="1" t="s">
        <v>40</v>
      </c>
      <c r="F37" s="1" t="s">
        <v>41</v>
      </c>
      <c r="G37" s="3" t="s">
        <v>42</v>
      </c>
      <c r="H37" t="s">
        <v>43</v>
      </c>
      <c r="I37">
        <v>10</v>
      </c>
      <c r="J37" t="s">
        <v>57</v>
      </c>
      <c r="K37" t="s">
        <v>145</v>
      </c>
      <c r="L37" t="s">
        <v>46</v>
      </c>
      <c r="M37">
        <v>8</v>
      </c>
      <c r="N37">
        <v>3.0763889999999999E-2</v>
      </c>
      <c r="O37">
        <f t="shared" si="1"/>
        <v>0.24611111999999999</v>
      </c>
      <c r="P37" s="23">
        <f t="shared" si="4"/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 s="5">
        <f t="shared" si="2"/>
        <v>4.0625</v>
      </c>
      <c r="Z37">
        <f t="shared" si="3"/>
        <v>5</v>
      </c>
      <c r="AC37">
        <v>10</v>
      </c>
      <c r="AD37" t="s">
        <v>145</v>
      </c>
      <c r="AE37" s="7">
        <v>4.0625</v>
      </c>
      <c r="AG37">
        <v>11</v>
      </c>
      <c r="AH37" t="s">
        <v>145</v>
      </c>
      <c r="AI37">
        <v>24</v>
      </c>
      <c r="AV37">
        <v>2</v>
      </c>
      <c r="AW37" t="s">
        <v>113</v>
      </c>
      <c r="AX37">
        <v>0</v>
      </c>
      <c r="BC37" s="12" t="s">
        <v>147</v>
      </c>
      <c r="BD37" s="13">
        <v>44</v>
      </c>
    </row>
    <row r="38" spans="1:57" x14ac:dyDescent="0.2">
      <c r="A38" s="1">
        <v>45436</v>
      </c>
      <c r="B38" s="1" t="s">
        <v>37</v>
      </c>
      <c r="C38" s="1" t="s">
        <v>38</v>
      </c>
      <c r="D38" s="1" t="s">
        <v>39</v>
      </c>
      <c r="E38" s="1" t="s">
        <v>40</v>
      </c>
      <c r="F38" s="1" t="s">
        <v>41</v>
      </c>
      <c r="G38" s="3" t="s">
        <v>42</v>
      </c>
      <c r="H38" t="s">
        <v>43</v>
      </c>
      <c r="I38">
        <v>3</v>
      </c>
      <c r="J38" t="s">
        <v>62</v>
      </c>
      <c r="K38" t="s">
        <v>145</v>
      </c>
      <c r="L38" t="s">
        <v>46</v>
      </c>
      <c r="M38">
        <v>8</v>
      </c>
      <c r="N38">
        <v>3.0763889999999999E-2</v>
      </c>
      <c r="O38">
        <f t="shared" si="1"/>
        <v>0.24611111999999999</v>
      </c>
      <c r="P38" s="23">
        <f t="shared" si="4"/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5">
        <f t="shared" si="2"/>
        <v>0</v>
      </c>
      <c r="Z38" t="e">
        <f t="shared" si="3"/>
        <v>#DIV/0!</v>
      </c>
      <c r="AC38">
        <v>3</v>
      </c>
      <c r="AD38" t="s">
        <v>145</v>
      </c>
      <c r="AE38" s="7">
        <v>0</v>
      </c>
      <c r="AG38">
        <v>6</v>
      </c>
      <c r="AH38" t="s">
        <v>145</v>
      </c>
      <c r="AI38">
        <v>0</v>
      </c>
      <c r="AM38" s="12" t="s">
        <v>147</v>
      </c>
      <c r="AN38" s="13">
        <v>44</v>
      </c>
      <c r="AV38">
        <v>11</v>
      </c>
      <c r="AW38" s="12" t="s">
        <v>145</v>
      </c>
      <c r="AX38" s="13">
        <v>24</v>
      </c>
      <c r="BC38" s="10" t="s">
        <v>148</v>
      </c>
      <c r="BD38">
        <v>44</v>
      </c>
    </row>
    <row r="39" spans="1:57" x14ac:dyDescent="0.2">
      <c r="A39" s="1">
        <v>45436</v>
      </c>
      <c r="B39" s="1" t="s">
        <v>37</v>
      </c>
      <c r="C39" s="1" t="s">
        <v>38</v>
      </c>
      <c r="D39" s="1" t="s">
        <v>39</v>
      </c>
      <c r="E39" s="1" t="s">
        <v>40</v>
      </c>
      <c r="F39" s="1" t="s">
        <v>41</v>
      </c>
      <c r="G39" s="3" t="s">
        <v>42</v>
      </c>
      <c r="H39" t="s">
        <v>43</v>
      </c>
      <c r="I39">
        <v>2</v>
      </c>
      <c r="J39" t="s">
        <v>70</v>
      </c>
      <c r="K39" t="s">
        <v>145</v>
      </c>
      <c r="L39" t="s">
        <v>46</v>
      </c>
      <c r="M39">
        <v>8</v>
      </c>
      <c r="N39">
        <v>3.0763889999999999E-2</v>
      </c>
      <c r="O39">
        <f t="shared" si="1"/>
        <v>0.24611111999999999</v>
      </c>
      <c r="P39" s="23">
        <f t="shared" si="4"/>
        <v>1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 s="5">
        <f t="shared" si="2"/>
        <v>4.0625</v>
      </c>
      <c r="Z39">
        <f t="shared" si="3"/>
        <v>3</v>
      </c>
      <c r="AC39">
        <v>2</v>
      </c>
      <c r="AD39" t="s">
        <v>145</v>
      </c>
      <c r="AE39" s="7">
        <v>4.0625</v>
      </c>
      <c r="AG39">
        <v>10</v>
      </c>
      <c r="AH39" t="s">
        <v>145</v>
      </c>
      <c r="AI39">
        <v>4</v>
      </c>
      <c r="AM39" s="10" t="s">
        <v>148</v>
      </c>
      <c r="AN39">
        <v>44</v>
      </c>
      <c r="AV39">
        <v>6</v>
      </c>
      <c r="AW39" s="10" t="s">
        <v>145</v>
      </c>
      <c r="AX39">
        <v>0</v>
      </c>
    </row>
    <row r="40" spans="1:57" x14ac:dyDescent="0.2">
      <c r="A40" s="1">
        <v>45436</v>
      </c>
      <c r="B40" s="1" t="s">
        <v>37</v>
      </c>
      <c r="C40" s="1" t="s">
        <v>38</v>
      </c>
      <c r="D40" s="1" t="s">
        <v>39</v>
      </c>
      <c r="E40" s="1" t="s">
        <v>40</v>
      </c>
      <c r="F40" s="1" t="s">
        <v>41</v>
      </c>
      <c r="G40" s="3" t="s">
        <v>42</v>
      </c>
      <c r="H40" t="s">
        <v>43</v>
      </c>
      <c r="I40">
        <v>8</v>
      </c>
      <c r="J40" t="s">
        <v>72</v>
      </c>
      <c r="K40" t="s">
        <v>145</v>
      </c>
      <c r="L40" t="s">
        <v>46</v>
      </c>
      <c r="M40">
        <v>8</v>
      </c>
      <c r="N40">
        <v>3.0763889999999999E-2</v>
      </c>
      <c r="O40">
        <f t="shared" si="1"/>
        <v>0.24611111999999999</v>
      </c>
      <c r="P40" s="23">
        <f t="shared" si="4"/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5">
        <f t="shared" si="2"/>
        <v>0</v>
      </c>
      <c r="Z40" t="e">
        <f t="shared" si="3"/>
        <v>#DIV/0!</v>
      </c>
      <c r="AC40">
        <v>8</v>
      </c>
      <c r="AD40" t="s">
        <v>145</v>
      </c>
      <c r="AE40" s="7">
        <v>0</v>
      </c>
      <c r="AG40">
        <v>3</v>
      </c>
      <c r="AH40" t="s">
        <v>145</v>
      </c>
      <c r="AI40">
        <v>0</v>
      </c>
      <c r="AV40">
        <v>10</v>
      </c>
      <c r="AW40" t="s">
        <v>145</v>
      </c>
      <c r="AX40">
        <v>4</v>
      </c>
      <c r="BC40" s="78" t="s">
        <v>149</v>
      </c>
      <c r="BD40" s="79"/>
    </row>
    <row r="41" spans="1:57" x14ac:dyDescent="0.2">
      <c r="A41" s="1">
        <v>45436</v>
      </c>
      <c r="B41" s="1" t="s">
        <v>37</v>
      </c>
      <c r="C41" s="1" t="s">
        <v>38</v>
      </c>
      <c r="D41" s="1" t="s">
        <v>39</v>
      </c>
      <c r="E41" s="1" t="s">
        <v>40</v>
      </c>
      <c r="F41" s="1" t="s">
        <v>41</v>
      </c>
      <c r="G41" s="3" t="s">
        <v>42</v>
      </c>
      <c r="H41" t="s">
        <v>43</v>
      </c>
      <c r="I41">
        <v>1</v>
      </c>
      <c r="J41" t="s">
        <v>74</v>
      </c>
      <c r="K41" t="s">
        <v>145</v>
      </c>
      <c r="L41" t="s">
        <v>46</v>
      </c>
      <c r="M41">
        <v>8</v>
      </c>
      <c r="N41">
        <v>3.0763889999999999E-2</v>
      </c>
      <c r="O41">
        <f t="shared" si="1"/>
        <v>0.24611111999999999</v>
      </c>
      <c r="P41" s="23">
        <f t="shared" si="4"/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5">
        <f t="shared" si="2"/>
        <v>0</v>
      </c>
      <c r="Z41" t="e">
        <f t="shared" si="3"/>
        <v>#DIV/0!</v>
      </c>
      <c r="AC41">
        <v>1</v>
      </c>
      <c r="AD41" t="s">
        <v>145</v>
      </c>
      <c r="AE41" s="7">
        <v>0</v>
      </c>
      <c r="AG41">
        <v>2</v>
      </c>
      <c r="AH41" t="s">
        <v>145</v>
      </c>
      <c r="AI41">
        <v>4</v>
      </c>
      <c r="AM41" s="78" t="s">
        <v>149</v>
      </c>
      <c r="AN41" s="79"/>
      <c r="AV41">
        <v>3</v>
      </c>
      <c r="AW41" s="12" t="s">
        <v>145</v>
      </c>
      <c r="AX41" s="22"/>
      <c r="BC41" s="10" t="s">
        <v>150</v>
      </c>
      <c r="BD41">
        <v>1</v>
      </c>
    </row>
    <row r="42" spans="1:57" x14ac:dyDescent="0.2">
      <c r="A42" s="1">
        <v>45436</v>
      </c>
      <c r="B42" s="1" t="s">
        <v>37</v>
      </c>
      <c r="C42" s="1" t="s">
        <v>38</v>
      </c>
      <c r="D42" s="1" t="s">
        <v>39</v>
      </c>
      <c r="E42" s="1" t="s">
        <v>40</v>
      </c>
      <c r="F42" s="1" t="s">
        <v>41</v>
      </c>
      <c r="G42" s="3" t="s">
        <v>42</v>
      </c>
      <c r="H42" t="s">
        <v>43</v>
      </c>
      <c r="I42">
        <v>4</v>
      </c>
      <c r="J42" t="s">
        <v>76</v>
      </c>
      <c r="K42" t="s">
        <v>145</v>
      </c>
      <c r="L42" t="s">
        <v>46</v>
      </c>
      <c r="M42">
        <v>8</v>
      </c>
      <c r="N42">
        <v>3.0763889999999999E-2</v>
      </c>
      <c r="O42">
        <f t="shared" si="1"/>
        <v>0.24611111999999999</v>
      </c>
      <c r="P42" s="23">
        <f t="shared" si="4"/>
        <v>2</v>
      </c>
      <c r="Q42">
        <v>0</v>
      </c>
      <c r="R42">
        <v>0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 s="5">
        <f t="shared" si="2"/>
        <v>8.125</v>
      </c>
      <c r="Z42">
        <f t="shared" si="3"/>
        <v>5</v>
      </c>
      <c r="AC42">
        <v>4</v>
      </c>
      <c r="AD42" t="s">
        <v>145</v>
      </c>
      <c r="AE42" s="7">
        <v>8.125</v>
      </c>
      <c r="AG42">
        <v>8</v>
      </c>
      <c r="AH42" t="s">
        <v>145</v>
      </c>
      <c r="AI42">
        <v>0</v>
      </c>
      <c r="AM42" s="10" t="s">
        <v>150</v>
      </c>
      <c r="AN42">
        <v>1</v>
      </c>
      <c r="AV42">
        <v>2</v>
      </c>
      <c r="AW42" s="10" t="s">
        <v>145</v>
      </c>
      <c r="AX42">
        <v>4</v>
      </c>
      <c r="BC42" s="10" t="s">
        <v>151</v>
      </c>
      <c r="BD42">
        <v>1</v>
      </c>
    </row>
    <row r="43" spans="1:57" x14ac:dyDescent="0.2">
      <c r="A43" s="1">
        <v>45436</v>
      </c>
      <c r="B43" s="1" t="s">
        <v>37</v>
      </c>
      <c r="C43" s="1" t="s">
        <v>38</v>
      </c>
      <c r="D43" s="1" t="s">
        <v>39</v>
      </c>
      <c r="E43" s="1" t="s">
        <v>40</v>
      </c>
      <c r="F43" s="1" t="s">
        <v>41</v>
      </c>
      <c r="G43" s="3" t="s">
        <v>42</v>
      </c>
      <c r="H43" t="s">
        <v>43</v>
      </c>
      <c r="I43">
        <v>5</v>
      </c>
      <c r="J43" t="s">
        <v>81</v>
      </c>
      <c r="K43" t="s">
        <v>145</v>
      </c>
      <c r="L43" t="s">
        <v>46</v>
      </c>
      <c r="M43">
        <v>8</v>
      </c>
      <c r="N43">
        <v>3.0763889999999999E-2</v>
      </c>
      <c r="O43">
        <f t="shared" si="1"/>
        <v>0.24611111999999999</v>
      </c>
      <c r="P43" s="23">
        <f t="shared" si="4"/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5">
        <f t="shared" si="2"/>
        <v>0</v>
      </c>
      <c r="Z43" t="e">
        <f t="shared" si="3"/>
        <v>#DIV/0!</v>
      </c>
      <c r="AC43">
        <v>5</v>
      </c>
      <c r="AD43" t="s">
        <v>145</v>
      </c>
      <c r="AE43" s="7">
        <v>0</v>
      </c>
      <c r="AG43">
        <v>1</v>
      </c>
      <c r="AH43" t="s">
        <v>145</v>
      </c>
      <c r="AI43">
        <v>0</v>
      </c>
      <c r="AM43" s="10" t="s">
        <v>151</v>
      </c>
      <c r="AN43">
        <v>1</v>
      </c>
      <c r="AV43">
        <v>8</v>
      </c>
      <c r="AW43" s="10" t="s">
        <v>145</v>
      </c>
      <c r="AX43">
        <v>0</v>
      </c>
      <c r="BC43" s="10" t="s">
        <v>152</v>
      </c>
      <c r="BD43">
        <v>12</v>
      </c>
    </row>
    <row r="44" spans="1:57" x14ac:dyDescent="0.2">
      <c r="A44" s="1">
        <v>45436</v>
      </c>
      <c r="B44" s="1" t="s">
        <v>37</v>
      </c>
      <c r="C44" s="1" t="s">
        <v>38</v>
      </c>
      <c r="D44" s="1" t="s">
        <v>39</v>
      </c>
      <c r="E44" s="1" t="s">
        <v>40</v>
      </c>
      <c r="F44" s="1" t="s">
        <v>41</v>
      </c>
      <c r="G44" s="3" t="s">
        <v>42</v>
      </c>
      <c r="H44" t="s">
        <v>43</v>
      </c>
      <c r="I44">
        <v>9</v>
      </c>
      <c r="J44" t="s">
        <v>84</v>
      </c>
      <c r="K44" t="s">
        <v>145</v>
      </c>
      <c r="L44" t="s">
        <v>46</v>
      </c>
      <c r="M44">
        <v>8</v>
      </c>
      <c r="N44">
        <v>3.0763889999999999E-2</v>
      </c>
      <c r="O44">
        <f t="shared" si="1"/>
        <v>0.24611111999999999</v>
      </c>
      <c r="P44" s="23">
        <f t="shared" si="4"/>
        <v>3</v>
      </c>
      <c r="Q44">
        <v>0</v>
      </c>
      <c r="R44">
        <v>0</v>
      </c>
      <c r="S44">
        <v>2</v>
      </c>
      <c r="T44">
        <v>1</v>
      </c>
      <c r="U44">
        <v>0</v>
      </c>
      <c r="V44">
        <v>0</v>
      </c>
      <c r="W44">
        <v>0</v>
      </c>
      <c r="X44">
        <v>0</v>
      </c>
      <c r="Y44" s="5">
        <f t="shared" si="2"/>
        <v>12.1875</v>
      </c>
      <c r="Z44">
        <f t="shared" si="3"/>
        <v>3.3333333333333335</v>
      </c>
      <c r="AC44">
        <v>9</v>
      </c>
      <c r="AD44" t="s">
        <v>145</v>
      </c>
      <c r="AE44" s="7">
        <v>12.1875</v>
      </c>
      <c r="AG44">
        <v>4</v>
      </c>
      <c r="AH44" t="s">
        <v>145</v>
      </c>
      <c r="AI44">
        <v>8</v>
      </c>
      <c r="AM44" s="10" t="s">
        <v>152</v>
      </c>
      <c r="AN44">
        <v>12</v>
      </c>
      <c r="AV44">
        <v>1</v>
      </c>
      <c r="AW44" s="10" t="s">
        <v>145</v>
      </c>
      <c r="AX44">
        <v>0</v>
      </c>
      <c r="BC44" s="10" t="s">
        <v>153</v>
      </c>
      <c r="BD44">
        <v>1</v>
      </c>
    </row>
    <row r="45" spans="1:57" x14ac:dyDescent="0.2">
      <c r="A45" s="1">
        <v>45436</v>
      </c>
      <c r="B45" s="1" t="s">
        <v>37</v>
      </c>
      <c r="C45" s="1" t="s">
        <v>38</v>
      </c>
      <c r="D45" s="1" t="s">
        <v>39</v>
      </c>
      <c r="E45" s="1" t="s">
        <v>40</v>
      </c>
      <c r="F45" s="1" t="s">
        <v>41</v>
      </c>
      <c r="G45" s="3" t="s">
        <v>42</v>
      </c>
      <c r="H45" t="s">
        <v>43</v>
      </c>
      <c r="I45">
        <v>7</v>
      </c>
      <c r="J45" t="s">
        <v>90</v>
      </c>
      <c r="K45" t="s">
        <v>145</v>
      </c>
      <c r="L45" t="s">
        <v>46</v>
      </c>
      <c r="M45">
        <v>8</v>
      </c>
      <c r="N45">
        <v>3.0763889999999999E-2</v>
      </c>
      <c r="O45">
        <f t="shared" si="1"/>
        <v>0.24611111999999999</v>
      </c>
      <c r="P45" s="23">
        <f t="shared" si="4"/>
        <v>3</v>
      </c>
      <c r="Q45">
        <v>0</v>
      </c>
      <c r="R45">
        <v>0</v>
      </c>
      <c r="S45">
        <v>0</v>
      </c>
      <c r="T45">
        <v>2</v>
      </c>
      <c r="U45">
        <v>1</v>
      </c>
      <c r="V45">
        <v>0</v>
      </c>
      <c r="W45">
        <v>0</v>
      </c>
      <c r="X45">
        <v>0</v>
      </c>
      <c r="Y45" s="5">
        <f t="shared" si="2"/>
        <v>12.1875</v>
      </c>
      <c r="Z45">
        <f t="shared" si="3"/>
        <v>4.333333333333333</v>
      </c>
      <c r="AC45">
        <v>7</v>
      </c>
      <c r="AD45" t="s">
        <v>145</v>
      </c>
      <c r="AE45" s="7">
        <v>12.1875</v>
      </c>
      <c r="AG45">
        <v>5</v>
      </c>
      <c r="AH45" t="s">
        <v>145</v>
      </c>
      <c r="AI45">
        <v>0</v>
      </c>
      <c r="AM45" s="10" t="s">
        <v>153</v>
      </c>
      <c r="AN45">
        <v>1</v>
      </c>
      <c r="AV45">
        <v>4</v>
      </c>
      <c r="AW45" s="10" t="s">
        <v>145</v>
      </c>
      <c r="AX45">
        <v>8</v>
      </c>
      <c r="BC45" s="10" t="s">
        <v>154</v>
      </c>
      <c r="BD45">
        <v>4</v>
      </c>
    </row>
    <row r="46" spans="1:57" x14ac:dyDescent="0.2">
      <c r="AG46">
        <v>9</v>
      </c>
      <c r="AH46" t="s">
        <v>145</v>
      </c>
      <c r="AI46">
        <v>12</v>
      </c>
      <c r="AM46" s="10" t="s">
        <v>154</v>
      </c>
      <c r="AN46">
        <v>4</v>
      </c>
      <c r="AV46">
        <v>5</v>
      </c>
      <c r="AW46" s="10" t="s">
        <v>145</v>
      </c>
      <c r="AX46">
        <v>0</v>
      </c>
      <c r="BC46" s="10" t="s">
        <v>155</v>
      </c>
      <c r="BD46">
        <v>11</v>
      </c>
    </row>
    <row r="47" spans="1:57" x14ac:dyDescent="0.2">
      <c r="AG47">
        <v>7</v>
      </c>
      <c r="AH47" t="s">
        <v>145</v>
      </c>
      <c r="AI47">
        <v>12</v>
      </c>
      <c r="AM47" s="10" t="s">
        <v>155</v>
      </c>
      <c r="AN47">
        <v>11</v>
      </c>
      <c r="AV47">
        <v>9</v>
      </c>
      <c r="AW47" t="s">
        <v>145</v>
      </c>
      <c r="AX47">
        <v>12</v>
      </c>
    </row>
    <row r="48" spans="1:57" x14ac:dyDescent="0.2">
      <c r="AG48" t="s">
        <v>156</v>
      </c>
      <c r="AV48">
        <v>7</v>
      </c>
      <c r="AW48" s="12" t="s">
        <v>145</v>
      </c>
      <c r="AX48" s="22"/>
      <c r="BC48" s="78" t="s">
        <v>157</v>
      </c>
      <c r="BD48" s="79"/>
    </row>
    <row r="49" spans="32:60" x14ac:dyDescent="0.2">
      <c r="AG49" t="s">
        <v>158</v>
      </c>
      <c r="AM49" s="78" t="s">
        <v>157</v>
      </c>
      <c r="AN49" s="79"/>
      <c r="AV49" t="s">
        <v>156</v>
      </c>
      <c r="AW49" s="10"/>
      <c r="BC49" s="10" t="s">
        <v>159</v>
      </c>
      <c r="BD49" t="s">
        <v>160</v>
      </c>
    </row>
    <row r="50" spans="32:60" x14ac:dyDescent="0.2">
      <c r="AG50" t="s">
        <v>161</v>
      </c>
      <c r="AM50" s="10" t="s">
        <v>159</v>
      </c>
      <c r="AN50" t="s">
        <v>160</v>
      </c>
      <c r="AV50" t="s">
        <v>158</v>
      </c>
      <c r="AW50" s="10"/>
      <c r="BC50" s="10" t="s">
        <v>162</v>
      </c>
      <c r="BD50">
        <v>1</v>
      </c>
    </row>
    <row r="51" spans="32:60" x14ac:dyDescent="0.2">
      <c r="AG51" t="s">
        <v>163</v>
      </c>
      <c r="AM51" s="10" t="s">
        <v>162</v>
      </c>
      <c r="AN51">
        <v>13</v>
      </c>
      <c r="AV51" t="s">
        <v>161</v>
      </c>
      <c r="AW51" s="10"/>
      <c r="BC51" s="10" t="s">
        <v>164</v>
      </c>
      <c r="BD51">
        <v>1</v>
      </c>
    </row>
    <row r="52" spans="32:60" x14ac:dyDescent="0.2">
      <c r="AG52" t="s">
        <v>165</v>
      </c>
      <c r="AM52" s="10" t="s">
        <v>164</v>
      </c>
      <c r="AN52">
        <v>2</v>
      </c>
      <c r="AV52" t="s">
        <v>163</v>
      </c>
      <c r="AW52" s="10"/>
      <c r="BC52" s="10" t="s">
        <v>166</v>
      </c>
      <c r="BD52">
        <v>0</v>
      </c>
    </row>
    <row r="53" spans="32:60" x14ac:dyDescent="0.2">
      <c r="AG53" t="s">
        <v>167</v>
      </c>
      <c r="AM53" s="10" t="s">
        <v>166</v>
      </c>
      <c r="AN53">
        <v>0</v>
      </c>
      <c r="AV53" t="s">
        <v>165</v>
      </c>
      <c r="AW53" s="10"/>
      <c r="BC53" s="10" t="s">
        <v>168</v>
      </c>
      <c r="BD53" t="s">
        <v>169</v>
      </c>
    </row>
    <row r="54" spans="32:60" x14ac:dyDescent="0.2">
      <c r="AG54" t="s">
        <v>170</v>
      </c>
      <c r="AM54" s="10" t="s">
        <v>168</v>
      </c>
      <c r="AN54" t="s">
        <v>171</v>
      </c>
      <c r="AV54" t="s">
        <v>172</v>
      </c>
      <c r="AW54" s="10"/>
      <c r="BC54" s="10" t="s">
        <v>173</v>
      </c>
      <c r="BD54" t="s">
        <v>169</v>
      </c>
    </row>
    <row r="55" spans="32:60" x14ac:dyDescent="0.2">
      <c r="AG55" s="38" t="s">
        <v>174</v>
      </c>
      <c r="AM55" s="10" t="s">
        <v>175</v>
      </c>
      <c r="AN55" t="s">
        <v>176</v>
      </c>
      <c r="AV55" t="s">
        <v>170</v>
      </c>
      <c r="AW55" s="10"/>
      <c r="BC55" s="10" t="s">
        <v>175</v>
      </c>
      <c r="BD55" t="s">
        <v>177</v>
      </c>
    </row>
    <row r="56" spans="32:60" x14ac:dyDescent="0.2">
      <c r="AG56" t="s">
        <v>178</v>
      </c>
      <c r="AM56" s="10" t="s">
        <v>179</v>
      </c>
      <c r="AN56">
        <v>1</v>
      </c>
      <c r="AV56" t="s">
        <v>180</v>
      </c>
    </row>
    <row r="57" spans="32:60" x14ac:dyDescent="0.2">
      <c r="AG57" t="s">
        <v>181</v>
      </c>
      <c r="AV57" t="s">
        <v>182</v>
      </c>
      <c r="AW57" s="12"/>
      <c r="AX57" s="22"/>
      <c r="AY57" s="22"/>
      <c r="AZ57" s="22"/>
      <c r="BA57" s="22"/>
      <c r="BB57" s="22"/>
      <c r="BC57" s="78" t="s">
        <v>183</v>
      </c>
      <c r="BD57" s="79"/>
      <c r="BE57" s="79"/>
      <c r="BF57" s="79"/>
      <c r="BG57" s="79"/>
      <c r="BH57" s="79"/>
    </row>
    <row r="58" spans="32:60" ht="32" x14ac:dyDescent="0.2">
      <c r="AG58" t="s">
        <v>165</v>
      </c>
      <c r="AM58" s="78" t="s">
        <v>183</v>
      </c>
      <c r="AN58" s="79"/>
      <c r="AO58" s="79"/>
      <c r="AP58" s="79"/>
      <c r="AQ58" s="79"/>
      <c r="AR58" s="79"/>
      <c r="AV58" t="s">
        <v>184</v>
      </c>
      <c r="AW58" s="10"/>
      <c r="AX58" s="11"/>
      <c r="AY58" s="11"/>
      <c r="AZ58" s="14"/>
      <c r="BA58" s="11"/>
      <c r="BB58" s="14"/>
      <c r="BC58" s="10" t="s">
        <v>185</v>
      </c>
      <c r="BD58" s="11" t="s">
        <v>186</v>
      </c>
      <c r="BE58" s="11" t="s">
        <v>187</v>
      </c>
      <c r="BF58" s="14" t="s">
        <v>188</v>
      </c>
      <c r="BG58" s="11" t="s">
        <v>189</v>
      </c>
      <c r="BH58" s="14" t="s">
        <v>190</v>
      </c>
    </row>
    <row r="59" spans="32:60" ht="32" x14ac:dyDescent="0.2">
      <c r="AF59" t="s">
        <v>191</v>
      </c>
      <c r="AG59" t="s">
        <v>192</v>
      </c>
      <c r="AM59" s="10" t="s">
        <v>185</v>
      </c>
      <c r="AN59" s="11" t="s">
        <v>186</v>
      </c>
      <c r="AO59" s="11" t="s">
        <v>187</v>
      </c>
      <c r="AP59" s="14" t="s">
        <v>188</v>
      </c>
      <c r="AQ59" s="11" t="s">
        <v>189</v>
      </c>
      <c r="AR59" s="14" t="s">
        <v>190</v>
      </c>
      <c r="AV59" t="s">
        <v>165</v>
      </c>
      <c r="AW59" s="10"/>
      <c r="AX59" s="11"/>
      <c r="BC59" s="10">
        <v>0</v>
      </c>
      <c r="BD59" s="11">
        <v>0</v>
      </c>
      <c r="BE59">
        <v>4</v>
      </c>
      <c r="BF59">
        <v>111.29776843</v>
      </c>
      <c r="BG59" t="s">
        <v>193</v>
      </c>
      <c r="BH59">
        <v>0</v>
      </c>
    </row>
    <row r="60" spans="32:60" x14ac:dyDescent="0.2">
      <c r="AG60" t="s">
        <v>194</v>
      </c>
      <c r="AM60" s="10">
        <v>0</v>
      </c>
      <c r="AN60" s="11">
        <v>0</v>
      </c>
      <c r="AO60">
        <v>4</v>
      </c>
      <c r="AP60">
        <v>204.15309117000001</v>
      </c>
      <c r="AQ60" t="s">
        <v>193</v>
      </c>
      <c r="AR60">
        <v>3.5096630000000002</v>
      </c>
      <c r="AW60" s="10"/>
      <c r="AX60" s="11"/>
    </row>
    <row r="61" spans="32:60" x14ac:dyDescent="0.2">
      <c r="AG61" s="38" t="s">
        <v>195</v>
      </c>
      <c r="AM61" s="10">
        <v>1</v>
      </c>
      <c r="AN61" s="11">
        <v>0</v>
      </c>
      <c r="AO61">
        <v>4</v>
      </c>
      <c r="AP61">
        <v>203.31564929000001</v>
      </c>
      <c r="AQ61">
        <v>0.83744187999999997</v>
      </c>
      <c r="AR61">
        <v>0.51667799999999997</v>
      </c>
      <c r="AW61" s="10"/>
      <c r="AX61" s="11"/>
      <c r="BC61" s="16" t="s">
        <v>196</v>
      </c>
    </row>
    <row r="62" spans="32:60" x14ac:dyDescent="0.2">
      <c r="AG62" t="s">
        <v>178</v>
      </c>
      <c r="AM62" s="10">
        <v>2</v>
      </c>
      <c r="AN62" s="11">
        <v>0</v>
      </c>
      <c r="AO62">
        <v>2</v>
      </c>
      <c r="AP62">
        <v>203.28972888999999</v>
      </c>
      <c r="AQ62">
        <v>2.59204E-2</v>
      </c>
      <c r="AR62">
        <v>0.31522899999999998</v>
      </c>
      <c r="AW62" s="10"/>
      <c r="AX62" s="11"/>
    </row>
    <row r="63" spans="32:60" x14ac:dyDescent="0.2">
      <c r="AG63" t="s">
        <v>181</v>
      </c>
      <c r="AM63" s="10">
        <v>3</v>
      </c>
      <c r="AN63" s="11">
        <v>0</v>
      </c>
      <c r="AO63">
        <v>3</v>
      </c>
      <c r="AP63">
        <v>203.28541276999999</v>
      </c>
      <c r="AQ63">
        <v>4.3161099999999997E-3</v>
      </c>
      <c r="AR63">
        <v>0.15640899999999999</v>
      </c>
      <c r="AW63" s="10"/>
      <c r="AX63" s="11"/>
    </row>
    <row r="64" spans="32:60" x14ac:dyDescent="0.2">
      <c r="AG64" t="s">
        <v>165</v>
      </c>
      <c r="AM64" s="10">
        <v>4</v>
      </c>
      <c r="AN64" s="11">
        <v>0</v>
      </c>
      <c r="AO64">
        <v>2</v>
      </c>
      <c r="AP64">
        <v>203.28393209999999</v>
      </c>
      <c r="AQ64">
        <v>1.4806800000000001E-3</v>
      </c>
      <c r="AR64">
        <v>2.5288999999999999E-2</v>
      </c>
      <c r="AW64" s="10"/>
      <c r="AX64" s="11"/>
      <c r="BC64" s="36" t="s">
        <v>197</v>
      </c>
    </row>
    <row r="65" spans="39:59" x14ac:dyDescent="0.2">
      <c r="AM65" s="10">
        <v>5</v>
      </c>
      <c r="AN65" s="11">
        <v>0</v>
      </c>
      <c r="AO65">
        <v>6</v>
      </c>
      <c r="AP65">
        <v>203.2823721</v>
      </c>
      <c r="AQ65">
        <v>1.56E-3</v>
      </c>
      <c r="AR65">
        <v>0.100019</v>
      </c>
      <c r="AW65" s="10"/>
      <c r="AX65" s="11"/>
      <c r="BC65" s="78" t="s">
        <v>198</v>
      </c>
      <c r="BD65" s="79"/>
    </row>
    <row r="66" spans="39:59" x14ac:dyDescent="0.2">
      <c r="AM66" s="10">
        <v>6</v>
      </c>
      <c r="AN66" s="11">
        <v>0</v>
      </c>
      <c r="AO66">
        <v>2</v>
      </c>
      <c r="AP66">
        <v>203.27996307000001</v>
      </c>
      <c r="AQ66">
        <v>2.4090299999999999E-3</v>
      </c>
      <c r="AR66">
        <v>2.1267000000000001E-2</v>
      </c>
      <c r="AW66" s="10"/>
      <c r="AX66" s="11"/>
      <c r="BC66" s="17" t="s">
        <v>199</v>
      </c>
      <c r="BD66">
        <v>111.3</v>
      </c>
    </row>
    <row r="67" spans="39:59" x14ac:dyDescent="0.2">
      <c r="AM67" s="10">
        <v>7</v>
      </c>
      <c r="AN67" s="11">
        <v>0</v>
      </c>
      <c r="AO67">
        <v>2</v>
      </c>
      <c r="AP67">
        <v>203.2764181</v>
      </c>
      <c r="AQ67">
        <v>3.5449700000000002E-3</v>
      </c>
      <c r="AR67">
        <v>0.11469799999999999</v>
      </c>
      <c r="BC67" s="10" t="s">
        <v>200</v>
      </c>
      <c r="BD67">
        <v>113.3</v>
      </c>
    </row>
    <row r="68" spans="39:59" x14ac:dyDescent="0.2">
      <c r="AM68" s="10">
        <v>8</v>
      </c>
      <c r="AN68" s="11">
        <v>0</v>
      </c>
      <c r="AO68">
        <v>4</v>
      </c>
      <c r="AP68">
        <v>203.26445103</v>
      </c>
      <c r="AQ68">
        <v>1.196707E-2</v>
      </c>
      <c r="AR68">
        <v>4.3343E-2</v>
      </c>
      <c r="AW68" s="16"/>
      <c r="BC68" s="10" t="s">
        <v>201</v>
      </c>
      <c r="BD68">
        <v>113.43</v>
      </c>
    </row>
    <row r="69" spans="39:59" x14ac:dyDescent="0.2">
      <c r="AM69" s="10">
        <v>9</v>
      </c>
      <c r="AN69" s="11">
        <v>0</v>
      </c>
      <c r="AO69">
        <v>3</v>
      </c>
      <c r="AP69">
        <v>203.26308492000001</v>
      </c>
      <c r="AQ69">
        <v>1.3661000000000001E-3</v>
      </c>
      <c r="AR69">
        <v>5.3773000000000001E-2</v>
      </c>
      <c r="BC69" s="10" t="s">
        <v>202</v>
      </c>
      <c r="BD69">
        <v>112.68</v>
      </c>
    </row>
    <row r="70" spans="39:59" x14ac:dyDescent="0.2">
      <c r="AM70" s="10">
        <v>10</v>
      </c>
      <c r="AN70" s="11">
        <v>0</v>
      </c>
      <c r="AO70">
        <v>3</v>
      </c>
      <c r="AP70">
        <v>203.26216728</v>
      </c>
      <c r="AQ70">
        <v>9.1765E-4</v>
      </c>
      <c r="AR70">
        <v>2.6747E-2</v>
      </c>
      <c r="AW70" s="12"/>
      <c r="AX70" s="22"/>
      <c r="BC70" s="10" t="s">
        <v>203</v>
      </c>
      <c r="BD70">
        <v>113.68</v>
      </c>
    </row>
    <row r="71" spans="39:59" x14ac:dyDescent="0.2">
      <c r="AM71" s="10">
        <v>11</v>
      </c>
      <c r="AN71" s="11">
        <v>0</v>
      </c>
      <c r="AO71">
        <v>4</v>
      </c>
      <c r="AP71">
        <v>203.25941154</v>
      </c>
      <c r="AQ71">
        <v>2.75574E-3</v>
      </c>
      <c r="AR71">
        <v>2.6426000000000002E-2</v>
      </c>
      <c r="AW71" s="17"/>
      <c r="BC71" s="10" t="s">
        <v>204</v>
      </c>
      <c r="BD71">
        <v>111.95</v>
      </c>
    </row>
    <row r="72" spans="39:59" x14ac:dyDescent="0.2">
      <c r="AM72" s="10">
        <v>12</v>
      </c>
      <c r="AN72" s="11">
        <v>0</v>
      </c>
      <c r="AO72">
        <v>3</v>
      </c>
      <c r="AP72">
        <v>203.25865668</v>
      </c>
      <c r="AQ72">
        <v>7.5485999999999999E-4</v>
      </c>
      <c r="AR72">
        <v>2.6502000000000001E-2</v>
      </c>
      <c r="AW72" s="10"/>
      <c r="BC72" s="10" t="s">
        <v>205</v>
      </c>
      <c r="BD72">
        <v>35.49</v>
      </c>
    </row>
    <row r="73" spans="39:59" x14ac:dyDescent="0.2">
      <c r="AM73" s="10">
        <v>13</v>
      </c>
      <c r="AN73" s="11">
        <v>0</v>
      </c>
      <c r="AO73">
        <v>3</v>
      </c>
      <c r="AP73">
        <v>203.25853204000001</v>
      </c>
      <c r="AQ73">
        <v>1.2464E-4</v>
      </c>
      <c r="AR73">
        <v>1.882E-3</v>
      </c>
      <c r="AW73" s="10"/>
      <c r="BC73" s="37" t="s">
        <v>206</v>
      </c>
      <c r="BD73" s="5">
        <v>1.08</v>
      </c>
    </row>
    <row r="74" spans="39:59" x14ac:dyDescent="0.2">
      <c r="AM74" s="10">
        <v>14</v>
      </c>
      <c r="AN74" s="11">
        <v>0</v>
      </c>
      <c r="AO74">
        <v>3</v>
      </c>
      <c r="AP74">
        <v>203.25853025000001</v>
      </c>
      <c r="AQ74">
        <v>1.79E-6</v>
      </c>
      <c r="AR74">
        <v>6.7599999999999995E-4</v>
      </c>
      <c r="AW74" s="10"/>
    </row>
    <row r="75" spans="39:59" x14ac:dyDescent="0.2">
      <c r="AM75" s="10">
        <v>15</v>
      </c>
      <c r="AN75" s="11">
        <v>0</v>
      </c>
      <c r="AO75">
        <v>4</v>
      </c>
      <c r="AP75">
        <v>203.25852133000001</v>
      </c>
      <c r="AQ75">
        <v>8.9199999999999993E-6</v>
      </c>
      <c r="AR75">
        <v>2.2279999999999999E-3</v>
      </c>
      <c r="AW75" s="10"/>
      <c r="BC75" s="78" t="s">
        <v>207</v>
      </c>
      <c r="BD75" s="79"/>
      <c r="BE75" s="79"/>
      <c r="BF75" s="79"/>
    </row>
    <row r="76" spans="39:59" ht="32" x14ac:dyDescent="0.2">
      <c r="AW76" s="10"/>
      <c r="BC76" s="10" t="s">
        <v>208</v>
      </c>
      <c r="BD76" s="11" t="s">
        <v>209</v>
      </c>
      <c r="BE76" s="11" t="s">
        <v>210</v>
      </c>
      <c r="BF76" s="14" t="s">
        <v>211</v>
      </c>
    </row>
    <row r="77" spans="39:59" x14ac:dyDescent="0.2">
      <c r="AM77" s="16" t="s">
        <v>212</v>
      </c>
      <c r="BC77" s="10" t="s">
        <v>213</v>
      </c>
      <c r="BD77" s="11" t="s">
        <v>130</v>
      </c>
      <c r="BE77">
        <v>0</v>
      </c>
      <c r="BF77" t="s">
        <v>193</v>
      </c>
    </row>
    <row r="78" spans="39:59" x14ac:dyDescent="0.2">
      <c r="AW78" s="12"/>
      <c r="AX78" s="22"/>
      <c r="BC78" s="10" t="s">
        <v>214</v>
      </c>
      <c r="BD78" s="11" t="s">
        <v>31</v>
      </c>
      <c r="BE78">
        <v>1.0753999999999999</v>
      </c>
      <c r="BF78">
        <v>0.26469999999999999</v>
      </c>
    </row>
    <row r="79" spans="39:59" x14ac:dyDescent="0.2">
      <c r="AW79" s="17"/>
    </row>
    <row r="80" spans="39:59" x14ac:dyDescent="0.2">
      <c r="AM80" s="36" t="s">
        <v>197</v>
      </c>
      <c r="AW80" s="10"/>
      <c r="BC80" s="80" t="s">
        <v>215</v>
      </c>
      <c r="BD80" s="81"/>
      <c r="BE80" s="81"/>
      <c r="BF80" s="81"/>
      <c r="BG80" s="81"/>
    </row>
    <row r="81" spans="39:60" x14ac:dyDescent="0.2">
      <c r="AM81" s="78" t="s">
        <v>198</v>
      </c>
      <c r="AN81" s="79"/>
      <c r="AW81" s="37"/>
      <c r="AX81" s="5"/>
      <c r="BC81" s="18" t="s">
        <v>216</v>
      </c>
      <c r="BD81" s="19" t="s">
        <v>217</v>
      </c>
      <c r="BE81" s="19" t="s">
        <v>218</v>
      </c>
      <c r="BF81" s="19" t="s">
        <v>219</v>
      </c>
      <c r="BG81" s="19" t="s">
        <v>220</v>
      </c>
    </row>
    <row r="82" spans="39:60" x14ac:dyDescent="0.2">
      <c r="AM82" s="17" t="s">
        <v>221</v>
      </c>
      <c r="AN82">
        <v>203.26</v>
      </c>
      <c r="BC82" s="18" t="s">
        <v>63</v>
      </c>
      <c r="BD82" s="20">
        <v>10</v>
      </c>
      <c r="BE82" s="20">
        <v>30</v>
      </c>
      <c r="BF82" s="20">
        <v>4.2</v>
      </c>
      <c r="BG82" s="20">
        <v>1.1000000000000001E-3</v>
      </c>
    </row>
    <row r="83" spans="39:60" x14ac:dyDescent="0.2">
      <c r="AM83" s="10" t="s">
        <v>200</v>
      </c>
      <c r="AN83">
        <v>227.26</v>
      </c>
      <c r="AW83" s="12"/>
      <c r="AX83" s="22"/>
      <c r="AY83" s="22"/>
      <c r="AZ83" s="22"/>
    </row>
    <row r="84" spans="39:60" x14ac:dyDescent="0.2">
      <c r="AM84" s="10" t="s">
        <v>201</v>
      </c>
      <c r="AN84">
        <v>237.32</v>
      </c>
      <c r="AW84" s="10"/>
      <c r="AX84" s="11"/>
      <c r="AY84" s="11"/>
      <c r="AZ84" s="14"/>
      <c r="BC84" s="78" t="s">
        <v>222</v>
      </c>
      <c r="BD84" s="79"/>
      <c r="BE84" s="79"/>
      <c r="BF84" s="79"/>
      <c r="BG84" s="79"/>
      <c r="BH84" s="79"/>
    </row>
    <row r="85" spans="39:60" ht="32" x14ac:dyDescent="0.2">
      <c r="AM85" s="10" t="s">
        <v>202</v>
      </c>
      <c r="AN85">
        <v>219.89</v>
      </c>
      <c r="AW85" s="10"/>
      <c r="AX85" s="11"/>
      <c r="BC85" s="10" t="s">
        <v>63</v>
      </c>
      <c r="BD85" s="11" t="s">
        <v>210</v>
      </c>
      <c r="BE85" s="14" t="s">
        <v>211</v>
      </c>
      <c r="BF85" s="11" t="s">
        <v>223</v>
      </c>
      <c r="BG85" s="11" t="s">
        <v>224</v>
      </c>
      <c r="BH85" s="11" t="s">
        <v>225</v>
      </c>
    </row>
    <row r="86" spans="39:60" x14ac:dyDescent="0.2">
      <c r="AM86" s="10" t="s">
        <v>203</v>
      </c>
      <c r="AN86">
        <v>231.89</v>
      </c>
      <c r="BC86" s="10">
        <v>1</v>
      </c>
      <c r="BD86" s="15">
        <v>-8.8800000000000003E-16</v>
      </c>
      <c r="BE86">
        <v>0.51849999999999996</v>
      </c>
      <c r="BF86">
        <v>30</v>
      </c>
      <c r="BG86">
        <v>0</v>
      </c>
      <c r="BH86">
        <v>1</v>
      </c>
    </row>
    <row r="87" spans="39:60" x14ac:dyDescent="0.2">
      <c r="AM87" s="10" t="s">
        <v>204</v>
      </c>
      <c r="AN87">
        <v>211.1</v>
      </c>
      <c r="AW87" s="12"/>
      <c r="AX87" s="22"/>
      <c r="AY87" s="22"/>
      <c r="AZ87" s="22"/>
      <c r="BA87" s="22"/>
      <c r="BC87" s="10">
        <v>2</v>
      </c>
      <c r="BD87">
        <v>0.40239999999999998</v>
      </c>
      <c r="BE87">
        <v>0.51849999999999996</v>
      </c>
      <c r="BF87">
        <v>30</v>
      </c>
      <c r="BG87">
        <v>0.78</v>
      </c>
      <c r="BH87">
        <v>0.44379999999999997</v>
      </c>
    </row>
    <row r="88" spans="39:60" x14ac:dyDescent="0.2">
      <c r="AW88" s="10"/>
      <c r="AX88" s="11"/>
      <c r="AY88" s="11"/>
      <c r="AZ88" s="11"/>
      <c r="BA88" s="11"/>
      <c r="BC88" s="10">
        <v>3</v>
      </c>
      <c r="BD88">
        <v>0.70830000000000004</v>
      </c>
      <c r="BE88">
        <v>0.51849999999999996</v>
      </c>
      <c r="BF88">
        <v>30</v>
      </c>
      <c r="BG88">
        <v>1.37</v>
      </c>
      <c r="BH88">
        <v>0.18210000000000001</v>
      </c>
    </row>
    <row r="89" spans="39:60" x14ac:dyDescent="0.2">
      <c r="AM89" s="78" t="s">
        <v>226</v>
      </c>
      <c r="AN89" s="79"/>
      <c r="AW89" s="10"/>
      <c r="BC89" s="10">
        <v>4</v>
      </c>
      <c r="BD89">
        <v>1.7128000000000001</v>
      </c>
      <c r="BE89">
        <v>0.51849999999999996</v>
      </c>
      <c r="BF89">
        <v>30</v>
      </c>
      <c r="BG89">
        <v>3.3</v>
      </c>
      <c r="BH89">
        <v>2.5000000000000001E-3</v>
      </c>
    </row>
    <row r="90" spans="39:60" x14ac:dyDescent="0.2">
      <c r="AM90" s="17" t="s">
        <v>227</v>
      </c>
      <c r="AN90">
        <v>203.26</v>
      </c>
      <c r="BC90" s="10">
        <v>5</v>
      </c>
      <c r="BD90">
        <v>0.64119999999999999</v>
      </c>
      <c r="BE90">
        <v>0.51849999999999996</v>
      </c>
      <c r="BF90">
        <v>30</v>
      </c>
      <c r="BG90">
        <v>1.24</v>
      </c>
      <c r="BH90">
        <v>0.2258</v>
      </c>
    </row>
    <row r="91" spans="39:60" x14ac:dyDescent="0.2">
      <c r="AM91" s="10" t="s">
        <v>228</v>
      </c>
      <c r="AN91">
        <v>26.42</v>
      </c>
      <c r="AW91" s="12"/>
      <c r="AX91" s="22"/>
      <c r="AY91" s="22"/>
      <c r="AZ91" s="22"/>
      <c r="BA91" s="22"/>
      <c r="BB91" s="22"/>
      <c r="BC91" s="10">
        <v>6</v>
      </c>
      <c r="BD91">
        <v>0.40239999999999998</v>
      </c>
      <c r="BE91">
        <v>0.51849999999999996</v>
      </c>
      <c r="BF91">
        <v>30</v>
      </c>
      <c r="BG91">
        <v>0.78</v>
      </c>
      <c r="BH91">
        <v>0.44379999999999997</v>
      </c>
    </row>
    <row r="92" spans="39:60" x14ac:dyDescent="0.2">
      <c r="AM92" s="37" t="s">
        <v>229</v>
      </c>
      <c r="AN92" s="5">
        <v>0.6</v>
      </c>
      <c r="AW92" s="10"/>
      <c r="AX92" s="11"/>
      <c r="AY92" s="14"/>
      <c r="AZ92" s="11"/>
      <c r="BA92" s="11"/>
      <c r="BB92" s="11"/>
      <c r="BC92" s="10">
        <v>7</v>
      </c>
      <c r="BD92">
        <v>1.5929</v>
      </c>
      <c r="BE92">
        <v>0.51849999999999996</v>
      </c>
      <c r="BF92">
        <v>30</v>
      </c>
      <c r="BG92">
        <v>3.07</v>
      </c>
      <c r="BH92">
        <v>4.4999999999999997E-3</v>
      </c>
    </row>
    <row r="93" spans="39:60" x14ac:dyDescent="0.2">
      <c r="AW93" s="10"/>
      <c r="BC93" s="10">
        <v>8</v>
      </c>
      <c r="BD93">
        <v>0.54930000000000001</v>
      </c>
      <c r="BE93">
        <v>0.51849999999999996</v>
      </c>
      <c r="BF93">
        <v>30</v>
      </c>
      <c r="BG93">
        <v>1.06</v>
      </c>
      <c r="BH93">
        <v>0.2979</v>
      </c>
    </row>
    <row r="94" spans="39:60" x14ac:dyDescent="0.2">
      <c r="AM94" s="78" t="s">
        <v>207</v>
      </c>
      <c r="AN94" s="79"/>
      <c r="AO94" s="79"/>
      <c r="AP94" s="79"/>
      <c r="AW94" s="10"/>
      <c r="BC94" s="10">
        <v>9</v>
      </c>
      <c r="BD94">
        <v>1.6848000000000001</v>
      </c>
      <c r="BE94">
        <v>0.51849999999999996</v>
      </c>
      <c r="BF94">
        <v>30</v>
      </c>
      <c r="BG94">
        <v>3.25</v>
      </c>
      <c r="BH94">
        <v>2.8999999999999998E-3</v>
      </c>
    </row>
    <row r="95" spans="39:60" ht="32" x14ac:dyDescent="0.2">
      <c r="AM95" s="10" t="s">
        <v>208</v>
      </c>
      <c r="AN95" s="11" t="s">
        <v>209</v>
      </c>
      <c r="AO95" s="11" t="s">
        <v>210</v>
      </c>
      <c r="AP95" s="14" t="s">
        <v>211</v>
      </c>
      <c r="AW95" s="10"/>
      <c r="BC95" s="10">
        <v>10</v>
      </c>
      <c r="BD95">
        <v>1.5009999999999999</v>
      </c>
      <c r="BE95">
        <v>0.51849999999999996</v>
      </c>
      <c r="BF95">
        <v>30</v>
      </c>
      <c r="BG95">
        <v>2.89</v>
      </c>
      <c r="BH95">
        <v>7.0000000000000001E-3</v>
      </c>
    </row>
    <row r="96" spans="39:60" x14ac:dyDescent="0.2">
      <c r="AM96" s="10" t="s">
        <v>213</v>
      </c>
      <c r="AN96" s="11" t="s">
        <v>130</v>
      </c>
      <c r="AO96">
        <v>0</v>
      </c>
      <c r="AP96" t="s">
        <v>193</v>
      </c>
      <c r="AW96" s="10"/>
      <c r="BC96" s="10">
        <v>11</v>
      </c>
      <c r="BD96">
        <v>3.8182999999999998</v>
      </c>
      <c r="BE96">
        <v>0.51849999999999996</v>
      </c>
      <c r="BF96">
        <v>30</v>
      </c>
      <c r="BG96">
        <v>7.36</v>
      </c>
      <c r="BH96" t="s">
        <v>230</v>
      </c>
    </row>
    <row r="97" spans="39:62" x14ac:dyDescent="0.2">
      <c r="AM97" s="10" t="s">
        <v>231</v>
      </c>
      <c r="AN97" s="11" t="s">
        <v>31</v>
      </c>
      <c r="AO97">
        <v>2.1482000000000001</v>
      </c>
      <c r="AP97">
        <v>0.72870000000000001</v>
      </c>
      <c r="AW97" s="10"/>
    </row>
    <row r="98" spans="39:62" x14ac:dyDescent="0.2">
      <c r="AW98" s="10"/>
      <c r="BC98" s="9"/>
    </row>
    <row r="99" spans="39:62" x14ac:dyDescent="0.2">
      <c r="AM99" s="78" t="s">
        <v>215</v>
      </c>
      <c r="AN99" s="79"/>
      <c r="AO99" s="79"/>
      <c r="AP99" s="79"/>
      <c r="AQ99" s="79"/>
      <c r="AW99" s="10"/>
    </row>
    <row r="100" spans="39:62" x14ac:dyDescent="0.2">
      <c r="AM100" s="10" t="s">
        <v>216</v>
      </c>
      <c r="AN100" s="11" t="s">
        <v>217</v>
      </c>
      <c r="AO100" s="11" t="s">
        <v>218</v>
      </c>
      <c r="AP100" s="11" t="s">
        <v>219</v>
      </c>
      <c r="AQ100" s="11" t="s">
        <v>220</v>
      </c>
      <c r="AW100" s="10"/>
      <c r="BC100" s="82" t="s">
        <v>232</v>
      </c>
      <c r="BD100" s="79"/>
      <c r="BE100" s="79"/>
      <c r="BF100" s="79"/>
      <c r="BG100" s="79"/>
      <c r="BH100" s="79"/>
      <c r="BI100" s="79"/>
      <c r="BJ100" s="79"/>
    </row>
    <row r="101" spans="39:62" x14ac:dyDescent="0.2">
      <c r="AM101" s="10" t="s">
        <v>63</v>
      </c>
      <c r="AN101">
        <v>10</v>
      </c>
      <c r="AO101">
        <v>30</v>
      </c>
      <c r="AP101">
        <v>1.83</v>
      </c>
      <c r="AQ101" s="5">
        <v>9.7100000000000006E-2</v>
      </c>
      <c r="AW101" s="10"/>
      <c r="BC101" s="10" t="s">
        <v>63</v>
      </c>
      <c r="BD101" s="11" t="s">
        <v>233</v>
      </c>
      <c r="BE101" s="11" t="s">
        <v>210</v>
      </c>
      <c r="BF101" s="11" t="s">
        <v>234</v>
      </c>
      <c r="BG101" s="11" t="s">
        <v>223</v>
      </c>
      <c r="BH101" s="11" t="s">
        <v>224</v>
      </c>
      <c r="BI101" s="11" t="s">
        <v>225</v>
      </c>
      <c r="BJ101" s="11" t="s">
        <v>235</v>
      </c>
    </row>
    <row r="102" spans="39:62" x14ac:dyDescent="0.2">
      <c r="AW102" s="10"/>
      <c r="BC102" s="10">
        <v>1</v>
      </c>
      <c r="BD102" s="11">
        <v>2</v>
      </c>
      <c r="BE102">
        <v>-0.40239999999999998</v>
      </c>
      <c r="BF102">
        <v>0.73329999999999995</v>
      </c>
      <c r="BG102">
        <v>30</v>
      </c>
      <c r="BH102">
        <v>-0.55000000000000004</v>
      </c>
      <c r="BI102">
        <v>0.58730000000000004</v>
      </c>
      <c r="BJ102">
        <v>1</v>
      </c>
    </row>
    <row r="103" spans="39:62" x14ac:dyDescent="0.2">
      <c r="AM103" s="78" t="s">
        <v>222</v>
      </c>
      <c r="AN103" s="79"/>
      <c r="AO103" s="79"/>
      <c r="AP103" s="79"/>
      <c r="AQ103" s="79"/>
      <c r="AR103" s="79"/>
      <c r="AW103" s="10"/>
      <c r="BC103" s="10">
        <v>1</v>
      </c>
      <c r="BD103" s="11">
        <v>3</v>
      </c>
      <c r="BE103">
        <v>-0.70830000000000004</v>
      </c>
      <c r="BF103">
        <v>0.73329999999999995</v>
      </c>
      <c r="BG103">
        <v>30</v>
      </c>
      <c r="BH103">
        <v>-0.97</v>
      </c>
      <c r="BI103">
        <v>0.34179999999999999</v>
      </c>
      <c r="BJ103">
        <v>0.99550000000000005</v>
      </c>
    </row>
    <row r="104" spans="39:62" ht="32" x14ac:dyDescent="0.2">
      <c r="AM104" s="10" t="s">
        <v>63</v>
      </c>
      <c r="AN104" s="11" t="s">
        <v>210</v>
      </c>
      <c r="AO104" s="14" t="s">
        <v>211</v>
      </c>
      <c r="AP104" s="11" t="s">
        <v>223</v>
      </c>
      <c r="AQ104" s="11" t="s">
        <v>224</v>
      </c>
      <c r="AR104" s="11" t="s">
        <v>225</v>
      </c>
      <c r="BC104" s="10">
        <v>1</v>
      </c>
      <c r="BD104" s="11">
        <v>4</v>
      </c>
      <c r="BE104">
        <v>-1.7128000000000001</v>
      </c>
      <c r="BF104">
        <v>0.73329999999999995</v>
      </c>
      <c r="BG104">
        <v>30</v>
      </c>
      <c r="BH104">
        <v>-2.34</v>
      </c>
      <c r="BI104">
        <v>2.64E-2</v>
      </c>
      <c r="BJ104">
        <v>0.43719999999999998</v>
      </c>
    </row>
    <row r="105" spans="39:62" x14ac:dyDescent="0.2">
      <c r="AM105" s="10">
        <v>1</v>
      </c>
      <c r="AN105">
        <v>-13.275499999999999</v>
      </c>
      <c r="AO105">
        <v>381.67</v>
      </c>
      <c r="AP105">
        <v>30</v>
      </c>
      <c r="AQ105">
        <v>-0.03</v>
      </c>
      <c r="AR105">
        <v>0.97250000000000003</v>
      </c>
      <c r="AW105" s="9"/>
      <c r="BC105" s="10">
        <v>1</v>
      </c>
      <c r="BD105" s="11">
        <v>5</v>
      </c>
      <c r="BE105">
        <v>-0.64119999999999999</v>
      </c>
      <c r="BF105">
        <v>0.73329999999999995</v>
      </c>
      <c r="BG105">
        <v>30</v>
      </c>
      <c r="BH105">
        <v>-0.87</v>
      </c>
      <c r="BI105">
        <v>0.38879999999999998</v>
      </c>
      <c r="BJ105">
        <v>0.998</v>
      </c>
    </row>
    <row r="106" spans="39:62" x14ac:dyDescent="0.2">
      <c r="AM106" s="10">
        <v>2</v>
      </c>
      <c r="AN106">
        <v>8.7699999999999996E-4</v>
      </c>
      <c r="AO106">
        <v>0.88729999999999998</v>
      </c>
      <c r="AP106">
        <v>30</v>
      </c>
      <c r="AQ106">
        <v>0</v>
      </c>
      <c r="AR106">
        <v>0.99919999999999998</v>
      </c>
      <c r="BC106" s="10">
        <v>1</v>
      </c>
      <c r="BD106" s="11">
        <v>6</v>
      </c>
      <c r="BE106">
        <v>-0.40239999999999998</v>
      </c>
      <c r="BF106">
        <v>0.73329999999999995</v>
      </c>
      <c r="BG106">
        <v>30</v>
      </c>
      <c r="BH106">
        <v>-0.55000000000000004</v>
      </c>
      <c r="BI106">
        <v>0.58730000000000004</v>
      </c>
      <c r="BJ106">
        <v>1</v>
      </c>
    </row>
    <row r="107" spans="39:62" x14ac:dyDescent="0.2">
      <c r="AM107" s="10">
        <v>3</v>
      </c>
      <c r="AN107">
        <v>1.3863000000000001</v>
      </c>
      <c r="AO107">
        <v>0.77429999999999999</v>
      </c>
      <c r="AP107">
        <v>30</v>
      </c>
      <c r="AQ107">
        <v>1.79</v>
      </c>
      <c r="AR107">
        <v>8.3500000000000005E-2</v>
      </c>
      <c r="AW107" s="26"/>
      <c r="AX107" s="22"/>
      <c r="AY107" s="22"/>
      <c r="AZ107" s="22"/>
      <c r="BA107" s="22"/>
      <c r="BB107" s="22"/>
      <c r="BC107" s="10">
        <v>1</v>
      </c>
      <c r="BD107" s="11">
        <v>7</v>
      </c>
      <c r="BE107">
        <v>-1.5929</v>
      </c>
      <c r="BF107">
        <v>0.73329999999999995</v>
      </c>
      <c r="BG107">
        <v>30</v>
      </c>
      <c r="BH107">
        <v>-2.17</v>
      </c>
      <c r="BI107">
        <v>3.7900000000000003E-2</v>
      </c>
      <c r="BJ107">
        <v>0.53949999999999998</v>
      </c>
    </row>
    <row r="108" spans="39:62" x14ac:dyDescent="0.2">
      <c r="AM108" s="10">
        <v>4</v>
      </c>
      <c r="AN108">
        <v>2.0792999999999999</v>
      </c>
      <c r="AO108">
        <v>0.75380000000000003</v>
      </c>
      <c r="AP108">
        <v>30</v>
      </c>
      <c r="AQ108">
        <v>2.76</v>
      </c>
      <c r="AR108">
        <v>9.7999999999999997E-3</v>
      </c>
      <c r="AW108" s="10"/>
      <c r="AX108" s="11"/>
      <c r="AY108" s="11"/>
      <c r="AZ108" s="11"/>
      <c r="BA108" s="11"/>
      <c r="BB108" s="11"/>
      <c r="BC108" s="10">
        <v>1</v>
      </c>
      <c r="BD108" s="11">
        <v>8</v>
      </c>
      <c r="BE108">
        <v>-0.54930000000000001</v>
      </c>
      <c r="BF108">
        <v>0.73329999999999995</v>
      </c>
      <c r="BG108">
        <v>30</v>
      </c>
      <c r="BH108">
        <v>-0.75</v>
      </c>
      <c r="BI108">
        <v>0.45960000000000001</v>
      </c>
      <c r="BJ108">
        <v>0.99950000000000006</v>
      </c>
    </row>
    <row r="109" spans="39:62" x14ac:dyDescent="0.2">
      <c r="AM109" s="10">
        <v>5</v>
      </c>
      <c r="AN109">
        <v>1.0984</v>
      </c>
      <c r="AO109">
        <v>0.78759999999999997</v>
      </c>
      <c r="AP109">
        <v>30</v>
      </c>
      <c r="AQ109">
        <v>1.39</v>
      </c>
      <c r="AR109">
        <v>0.1734</v>
      </c>
      <c r="AW109" s="10"/>
      <c r="AX109" s="11"/>
      <c r="BC109" s="10">
        <v>1</v>
      </c>
      <c r="BD109" s="11">
        <v>9</v>
      </c>
      <c r="BE109">
        <v>-1.6848000000000001</v>
      </c>
      <c r="BF109">
        <v>0.73329999999999995</v>
      </c>
      <c r="BG109">
        <v>30</v>
      </c>
      <c r="BH109">
        <v>-2.2999999999999998</v>
      </c>
      <c r="BI109">
        <v>2.87E-2</v>
      </c>
      <c r="BJ109">
        <v>0.46050000000000002</v>
      </c>
    </row>
    <row r="110" spans="39:62" x14ac:dyDescent="0.2">
      <c r="AM110" s="10">
        <v>6</v>
      </c>
      <c r="AN110">
        <v>8.7699999999999996E-4</v>
      </c>
      <c r="AO110">
        <v>0.88729999999999998</v>
      </c>
      <c r="AP110">
        <v>30</v>
      </c>
      <c r="AQ110">
        <v>0</v>
      </c>
      <c r="AR110">
        <v>0.99919999999999998</v>
      </c>
      <c r="AW110" s="10"/>
      <c r="AX110" s="11"/>
      <c r="BC110" s="10">
        <v>1</v>
      </c>
      <c r="BD110" s="11">
        <v>10</v>
      </c>
      <c r="BE110">
        <v>-1.5009999999999999</v>
      </c>
      <c r="BF110">
        <v>0.73329999999999995</v>
      </c>
      <c r="BG110">
        <v>30</v>
      </c>
      <c r="BH110">
        <v>-2.0499999999999998</v>
      </c>
      <c r="BI110">
        <v>4.9500000000000002E-2</v>
      </c>
      <c r="BJ110">
        <v>0.62029999999999996</v>
      </c>
    </row>
    <row r="111" spans="39:62" x14ac:dyDescent="0.2">
      <c r="AM111" s="10">
        <v>7</v>
      </c>
      <c r="AN111">
        <v>1.7914000000000001</v>
      </c>
      <c r="AO111">
        <v>0.76060000000000005</v>
      </c>
      <c r="AP111">
        <v>30</v>
      </c>
      <c r="AQ111">
        <v>2.36</v>
      </c>
      <c r="AR111">
        <v>2.52E-2</v>
      </c>
      <c r="AW111" s="10"/>
      <c r="AX111" s="11"/>
      <c r="BC111" s="10">
        <v>1</v>
      </c>
      <c r="BD111" s="11">
        <v>11</v>
      </c>
      <c r="BE111">
        <v>-3.8182999999999998</v>
      </c>
      <c r="BF111">
        <v>0.73329999999999995</v>
      </c>
      <c r="BG111">
        <v>30</v>
      </c>
      <c r="BH111">
        <v>-5.21</v>
      </c>
      <c r="BI111" t="s">
        <v>230</v>
      </c>
      <c r="BJ111">
        <v>5.9999999999999995E-4</v>
      </c>
    </row>
    <row r="112" spans="39:62" x14ac:dyDescent="0.2">
      <c r="AM112" s="10">
        <v>8</v>
      </c>
      <c r="AN112">
        <v>0.69289999999999996</v>
      </c>
      <c r="AO112">
        <v>0.81359999999999999</v>
      </c>
      <c r="AP112">
        <v>30</v>
      </c>
      <c r="AQ112">
        <v>0.85</v>
      </c>
      <c r="AR112">
        <v>0.4012</v>
      </c>
      <c r="AW112" s="10"/>
      <c r="AX112" s="11"/>
      <c r="BC112" s="10">
        <v>2</v>
      </c>
      <c r="BD112" s="11">
        <v>3</v>
      </c>
      <c r="BE112">
        <v>-0.30590000000000001</v>
      </c>
      <c r="BF112">
        <v>0.73329999999999995</v>
      </c>
      <c r="BG112">
        <v>30</v>
      </c>
      <c r="BH112">
        <v>-0.42</v>
      </c>
      <c r="BI112">
        <v>0.67949999999999999</v>
      </c>
      <c r="BJ112">
        <v>1</v>
      </c>
    </row>
    <row r="113" spans="39:62" x14ac:dyDescent="0.2">
      <c r="AM113" s="10">
        <v>9</v>
      </c>
      <c r="AN113">
        <v>1.9456</v>
      </c>
      <c r="AO113">
        <v>0.75670000000000004</v>
      </c>
      <c r="AP113">
        <v>30</v>
      </c>
      <c r="AQ113">
        <v>2.57</v>
      </c>
      <c r="AR113">
        <v>1.5299999999999999E-2</v>
      </c>
      <c r="AW113" s="10"/>
      <c r="AX113" s="11"/>
      <c r="BC113" s="10">
        <v>2</v>
      </c>
      <c r="BD113" s="11">
        <v>4</v>
      </c>
      <c r="BE113">
        <v>-1.3104</v>
      </c>
      <c r="BF113">
        <v>0.73329999999999995</v>
      </c>
      <c r="BG113">
        <v>30</v>
      </c>
      <c r="BH113">
        <v>-1.79</v>
      </c>
      <c r="BI113">
        <v>8.4000000000000005E-2</v>
      </c>
      <c r="BJ113">
        <v>0.7782</v>
      </c>
    </row>
    <row r="114" spans="39:62" x14ac:dyDescent="0.2">
      <c r="AM114" s="10">
        <v>10</v>
      </c>
      <c r="AN114">
        <v>1.6089</v>
      </c>
      <c r="AO114">
        <v>0.76600000000000001</v>
      </c>
      <c r="AP114">
        <v>30</v>
      </c>
      <c r="AQ114">
        <v>2.1</v>
      </c>
      <c r="AR114">
        <v>4.4200000000000003E-2</v>
      </c>
      <c r="AW114" s="10"/>
      <c r="AX114" s="11"/>
      <c r="BC114" s="10">
        <v>2</v>
      </c>
      <c r="BD114" s="11">
        <v>5</v>
      </c>
      <c r="BE114">
        <v>-0.2389</v>
      </c>
      <c r="BF114">
        <v>0.73329999999999995</v>
      </c>
      <c r="BG114">
        <v>30</v>
      </c>
      <c r="BH114">
        <v>-0.33</v>
      </c>
      <c r="BI114">
        <v>0.74690000000000001</v>
      </c>
      <c r="BJ114">
        <v>1</v>
      </c>
    </row>
    <row r="115" spans="39:62" x14ac:dyDescent="0.2">
      <c r="AM115" s="10">
        <v>11</v>
      </c>
      <c r="AN115">
        <v>3.8664000000000001</v>
      </c>
      <c r="AO115">
        <v>0.73650000000000004</v>
      </c>
      <c r="AP115">
        <v>30</v>
      </c>
      <c r="AQ115">
        <v>5.25</v>
      </c>
      <c r="AR115" t="s">
        <v>230</v>
      </c>
      <c r="AW115" s="10"/>
      <c r="AX115" s="11"/>
      <c r="BC115" s="10">
        <v>2</v>
      </c>
      <c r="BD115" s="11">
        <v>6</v>
      </c>
      <c r="BE115">
        <v>0</v>
      </c>
      <c r="BF115">
        <v>0.73329999999999995</v>
      </c>
      <c r="BG115">
        <v>30</v>
      </c>
      <c r="BH115">
        <v>0</v>
      </c>
      <c r="BI115">
        <v>1</v>
      </c>
      <c r="BJ115">
        <v>1</v>
      </c>
    </row>
    <row r="116" spans="39:62" x14ac:dyDescent="0.2">
      <c r="AW116" s="10"/>
      <c r="AX116" s="11"/>
      <c r="BC116" s="10">
        <v>2</v>
      </c>
      <c r="BD116" s="11">
        <v>7</v>
      </c>
      <c r="BE116">
        <v>-1.1904999999999999</v>
      </c>
      <c r="BF116">
        <v>0.73329999999999995</v>
      </c>
      <c r="BG116">
        <v>30</v>
      </c>
      <c r="BH116">
        <v>-1.62</v>
      </c>
      <c r="BI116">
        <v>0.1149</v>
      </c>
      <c r="BJ116">
        <v>0.8599</v>
      </c>
    </row>
    <row r="117" spans="39:62" x14ac:dyDescent="0.2">
      <c r="AM117" s="9"/>
      <c r="AW117" s="10"/>
      <c r="AX117" s="11"/>
      <c r="BC117" s="10">
        <v>2</v>
      </c>
      <c r="BD117" s="11">
        <v>8</v>
      </c>
      <c r="BE117">
        <v>-0.1469</v>
      </c>
      <c r="BF117">
        <v>0.73329999999999995</v>
      </c>
      <c r="BG117">
        <v>30</v>
      </c>
      <c r="BH117">
        <v>-0.2</v>
      </c>
      <c r="BI117">
        <v>0.84250000000000003</v>
      </c>
      <c r="BJ117">
        <v>1</v>
      </c>
    </row>
    <row r="118" spans="39:62" x14ac:dyDescent="0.2">
      <c r="AW118" s="10"/>
      <c r="AX118" s="11"/>
      <c r="BC118" s="10">
        <v>2</v>
      </c>
      <c r="BD118" s="11">
        <v>9</v>
      </c>
      <c r="BE118">
        <v>-1.2825</v>
      </c>
      <c r="BF118">
        <v>0.73329999999999995</v>
      </c>
      <c r="BG118">
        <v>30</v>
      </c>
      <c r="BH118">
        <v>-1.75</v>
      </c>
      <c r="BI118">
        <v>9.0499999999999997E-2</v>
      </c>
      <c r="BJ118">
        <v>0.79879999999999995</v>
      </c>
    </row>
    <row r="119" spans="39:62" x14ac:dyDescent="0.2">
      <c r="AM119" s="82" t="s">
        <v>236</v>
      </c>
      <c r="AN119" s="79"/>
      <c r="AO119" s="79"/>
      <c r="AP119" s="79"/>
      <c r="AQ119" s="79"/>
      <c r="AR119" s="79"/>
      <c r="AS119" s="79"/>
      <c r="AT119" s="79"/>
      <c r="AW119" s="10"/>
      <c r="AX119" s="11"/>
      <c r="BC119" s="10">
        <v>2</v>
      </c>
      <c r="BD119" s="11">
        <v>10</v>
      </c>
      <c r="BE119">
        <v>-1.0986</v>
      </c>
      <c r="BF119">
        <v>0.73329999999999995</v>
      </c>
      <c r="BG119">
        <v>30</v>
      </c>
      <c r="BH119">
        <v>-1.5</v>
      </c>
      <c r="BI119">
        <v>0.14449999999999999</v>
      </c>
      <c r="BJ119">
        <v>0.90920000000000001</v>
      </c>
    </row>
    <row r="120" spans="39:62" x14ac:dyDescent="0.2">
      <c r="AM120" s="10" t="s">
        <v>63</v>
      </c>
      <c r="AN120" s="11" t="s">
        <v>233</v>
      </c>
      <c r="AO120" s="11" t="s">
        <v>210</v>
      </c>
      <c r="AP120" s="11" t="s">
        <v>234</v>
      </c>
      <c r="AQ120" s="11" t="s">
        <v>223</v>
      </c>
      <c r="AR120" s="11" t="s">
        <v>224</v>
      </c>
      <c r="AS120" s="11" t="s">
        <v>225</v>
      </c>
      <c r="AT120" s="11" t="s">
        <v>235</v>
      </c>
      <c r="AW120" s="10"/>
      <c r="AX120" s="11"/>
      <c r="BC120" s="10">
        <v>2</v>
      </c>
      <c r="BD120" s="11">
        <v>11</v>
      </c>
      <c r="BE120">
        <v>-3.4159999999999999</v>
      </c>
      <c r="BF120">
        <v>0.73329999999999995</v>
      </c>
      <c r="BG120">
        <v>30</v>
      </c>
      <c r="BH120">
        <v>-4.66</v>
      </c>
      <c r="BI120" t="s">
        <v>230</v>
      </c>
      <c r="BJ120">
        <v>2.5000000000000001E-3</v>
      </c>
    </row>
    <row r="121" spans="39:62" x14ac:dyDescent="0.2">
      <c r="AM121" s="10">
        <v>1</v>
      </c>
      <c r="AN121" s="11">
        <v>2</v>
      </c>
      <c r="AO121">
        <v>-13.276300000000001</v>
      </c>
      <c r="AP121">
        <v>381.67</v>
      </c>
      <c r="AQ121">
        <v>30</v>
      </c>
      <c r="AR121">
        <v>-0.03</v>
      </c>
      <c r="AS121">
        <v>0.97250000000000003</v>
      </c>
      <c r="AT121">
        <v>1</v>
      </c>
      <c r="AW121" s="10"/>
      <c r="AX121" s="11"/>
      <c r="BC121" s="10">
        <v>3</v>
      </c>
      <c r="BD121" s="11">
        <v>4</v>
      </c>
      <c r="BE121">
        <v>-1.0044999999999999</v>
      </c>
      <c r="BF121">
        <v>0.73329999999999995</v>
      </c>
      <c r="BG121">
        <v>30</v>
      </c>
      <c r="BH121">
        <v>-1.37</v>
      </c>
      <c r="BI121">
        <v>0.18090000000000001</v>
      </c>
      <c r="BJ121">
        <v>0.9466</v>
      </c>
    </row>
    <row r="122" spans="39:62" x14ac:dyDescent="0.2">
      <c r="AM122" s="10">
        <v>1</v>
      </c>
      <c r="AN122" s="11">
        <v>3</v>
      </c>
      <c r="AO122">
        <v>-14.661799999999999</v>
      </c>
      <c r="AP122">
        <v>381.67</v>
      </c>
      <c r="AQ122">
        <v>30</v>
      </c>
      <c r="AR122">
        <v>-0.04</v>
      </c>
      <c r="AS122">
        <v>0.96960000000000002</v>
      </c>
      <c r="AT122">
        <v>1</v>
      </c>
      <c r="AW122" s="10"/>
      <c r="AX122" s="11"/>
      <c r="BC122" s="10">
        <v>3</v>
      </c>
      <c r="BD122" s="11">
        <v>5</v>
      </c>
      <c r="BE122">
        <v>6.7070000000000005E-2</v>
      </c>
      <c r="BF122">
        <v>0.73329999999999995</v>
      </c>
      <c r="BG122">
        <v>30</v>
      </c>
      <c r="BH122">
        <v>0.09</v>
      </c>
      <c r="BI122">
        <v>0.92769999999999997</v>
      </c>
      <c r="BJ122">
        <v>1</v>
      </c>
    </row>
    <row r="123" spans="39:62" x14ac:dyDescent="0.2">
      <c r="AM123" s="10">
        <v>1</v>
      </c>
      <c r="AN123" s="11">
        <v>4</v>
      </c>
      <c r="AO123">
        <v>-15.354799999999999</v>
      </c>
      <c r="AP123">
        <v>381.67</v>
      </c>
      <c r="AQ123">
        <v>30</v>
      </c>
      <c r="AR123">
        <v>-0.04</v>
      </c>
      <c r="AS123">
        <v>0.96819999999999995</v>
      </c>
      <c r="AT123">
        <v>1</v>
      </c>
      <c r="AW123" s="10"/>
      <c r="AX123" s="11"/>
      <c r="BC123" s="10">
        <v>3</v>
      </c>
      <c r="BD123" s="11">
        <v>6</v>
      </c>
      <c r="BE123">
        <v>0.30590000000000001</v>
      </c>
      <c r="BF123">
        <v>0.73329999999999995</v>
      </c>
      <c r="BG123">
        <v>30</v>
      </c>
      <c r="BH123">
        <v>0.42</v>
      </c>
      <c r="BI123">
        <v>0.67949999999999999</v>
      </c>
      <c r="BJ123">
        <v>1</v>
      </c>
    </row>
    <row r="124" spans="39:62" x14ac:dyDescent="0.2">
      <c r="AM124" s="10">
        <v>1</v>
      </c>
      <c r="AN124" s="11">
        <v>5</v>
      </c>
      <c r="AO124">
        <v>-14.373799999999999</v>
      </c>
      <c r="AP124">
        <v>381.67</v>
      </c>
      <c r="AQ124">
        <v>30</v>
      </c>
      <c r="AR124">
        <v>-0.04</v>
      </c>
      <c r="AS124">
        <v>0.97019999999999995</v>
      </c>
      <c r="AT124">
        <v>1</v>
      </c>
      <c r="AW124" s="10"/>
      <c r="AX124" s="11"/>
      <c r="BC124" s="10">
        <v>3</v>
      </c>
      <c r="BD124" s="11">
        <v>7</v>
      </c>
      <c r="BE124">
        <v>-0.88460000000000005</v>
      </c>
      <c r="BF124">
        <v>0.73329999999999995</v>
      </c>
      <c r="BG124">
        <v>30</v>
      </c>
      <c r="BH124">
        <v>-1.21</v>
      </c>
      <c r="BI124">
        <v>0.23710000000000001</v>
      </c>
      <c r="BJ124">
        <v>0.9768</v>
      </c>
    </row>
    <row r="125" spans="39:62" x14ac:dyDescent="0.2">
      <c r="AM125" s="10">
        <v>1</v>
      </c>
      <c r="AN125" s="11">
        <v>6</v>
      </c>
      <c r="AO125">
        <v>-13.276300000000001</v>
      </c>
      <c r="AP125">
        <v>381.67</v>
      </c>
      <c r="AQ125">
        <v>30</v>
      </c>
      <c r="AR125">
        <v>-0.03</v>
      </c>
      <c r="AS125">
        <v>0.97250000000000003</v>
      </c>
      <c r="AT125">
        <v>1</v>
      </c>
      <c r="AW125" s="10"/>
      <c r="AX125" s="11"/>
      <c r="BC125" s="10">
        <v>3</v>
      </c>
      <c r="BD125" s="11">
        <v>8</v>
      </c>
      <c r="BE125">
        <v>0.159</v>
      </c>
      <c r="BF125">
        <v>0.73329999999999995</v>
      </c>
      <c r="BG125">
        <v>30</v>
      </c>
      <c r="BH125">
        <v>0.22</v>
      </c>
      <c r="BI125">
        <v>0.82979999999999998</v>
      </c>
      <c r="BJ125">
        <v>1</v>
      </c>
    </row>
    <row r="126" spans="39:62" x14ac:dyDescent="0.2">
      <c r="AM126" s="10">
        <v>1</v>
      </c>
      <c r="AN126" s="11">
        <v>7</v>
      </c>
      <c r="AO126">
        <v>-15.0669</v>
      </c>
      <c r="AP126">
        <v>381.67</v>
      </c>
      <c r="AQ126">
        <v>30</v>
      </c>
      <c r="AR126">
        <v>-0.04</v>
      </c>
      <c r="AS126">
        <v>0.96879999999999999</v>
      </c>
      <c r="AT126">
        <v>1</v>
      </c>
      <c r="AW126" s="10"/>
      <c r="AX126" s="11"/>
      <c r="BC126" s="10">
        <v>3</v>
      </c>
      <c r="BD126" s="11">
        <v>9</v>
      </c>
      <c r="BE126">
        <v>-0.97650000000000003</v>
      </c>
      <c r="BF126">
        <v>0.73329999999999995</v>
      </c>
      <c r="BG126">
        <v>30</v>
      </c>
      <c r="BH126">
        <v>-1.33</v>
      </c>
      <c r="BI126">
        <v>0.193</v>
      </c>
      <c r="BJ126">
        <v>0.95530000000000004</v>
      </c>
    </row>
    <row r="127" spans="39:62" x14ac:dyDescent="0.2">
      <c r="AM127" s="10">
        <v>1</v>
      </c>
      <c r="AN127" s="11">
        <v>8</v>
      </c>
      <c r="AO127">
        <v>-13.968400000000001</v>
      </c>
      <c r="AP127">
        <v>381.67</v>
      </c>
      <c r="AQ127">
        <v>30</v>
      </c>
      <c r="AR127">
        <v>-0.04</v>
      </c>
      <c r="AS127">
        <v>0.97099999999999997</v>
      </c>
      <c r="AT127">
        <v>1</v>
      </c>
      <c r="AW127" s="10"/>
      <c r="AX127" s="11"/>
      <c r="BC127" s="10">
        <v>3</v>
      </c>
      <c r="BD127" s="11">
        <v>10</v>
      </c>
      <c r="BE127">
        <v>-0.79269999999999996</v>
      </c>
      <c r="BF127">
        <v>0.73329999999999995</v>
      </c>
      <c r="BG127">
        <v>30</v>
      </c>
      <c r="BH127">
        <v>-1.08</v>
      </c>
      <c r="BI127">
        <v>0.2883</v>
      </c>
      <c r="BJ127">
        <v>0.98939999999999995</v>
      </c>
    </row>
    <row r="128" spans="39:62" x14ac:dyDescent="0.2">
      <c r="AM128" s="10">
        <v>1</v>
      </c>
      <c r="AN128" s="11">
        <v>9</v>
      </c>
      <c r="AO128">
        <v>-15.2211</v>
      </c>
      <c r="AP128">
        <v>381.67</v>
      </c>
      <c r="AQ128">
        <v>30</v>
      </c>
      <c r="AR128">
        <v>-0.04</v>
      </c>
      <c r="AS128">
        <v>0.96850000000000003</v>
      </c>
      <c r="AT128">
        <v>1</v>
      </c>
      <c r="AW128" s="10"/>
      <c r="AX128" s="11"/>
      <c r="BC128" s="10">
        <v>3</v>
      </c>
      <c r="BD128" s="11">
        <v>11</v>
      </c>
      <c r="BE128">
        <v>-3.11</v>
      </c>
      <c r="BF128">
        <v>0.73329999999999995</v>
      </c>
      <c r="BG128">
        <v>30</v>
      </c>
      <c r="BH128">
        <v>-4.24</v>
      </c>
      <c r="BI128">
        <v>2.0000000000000001E-4</v>
      </c>
      <c r="BJ128">
        <v>7.6E-3</v>
      </c>
    </row>
    <row r="129" spans="39:62" x14ac:dyDescent="0.2">
      <c r="AM129" s="10">
        <v>1</v>
      </c>
      <c r="AN129" s="11">
        <v>10</v>
      </c>
      <c r="AO129">
        <v>-14.884399999999999</v>
      </c>
      <c r="AP129">
        <v>381.67</v>
      </c>
      <c r="AQ129">
        <v>30</v>
      </c>
      <c r="AR129">
        <v>-0.04</v>
      </c>
      <c r="AS129">
        <v>0.96919999999999995</v>
      </c>
      <c r="AT129">
        <v>1</v>
      </c>
      <c r="AW129" s="10"/>
      <c r="AX129" s="11"/>
      <c r="BC129" s="10">
        <v>4</v>
      </c>
      <c r="BD129" s="11">
        <v>5</v>
      </c>
      <c r="BE129">
        <v>1.0716000000000001</v>
      </c>
      <c r="BF129">
        <v>0.73329999999999995</v>
      </c>
      <c r="BG129">
        <v>30</v>
      </c>
      <c r="BH129">
        <v>1.46</v>
      </c>
      <c r="BI129">
        <v>0.15429999999999999</v>
      </c>
      <c r="BJ129">
        <v>0.92130000000000001</v>
      </c>
    </row>
    <row r="130" spans="39:62" x14ac:dyDescent="0.2">
      <c r="AM130" s="10">
        <v>1</v>
      </c>
      <c r="AN130" s="11">
        <v>11</v>
      </c>
      <c r="AO130">
        <v>-17.1418</v>
      </c>
      <c r="AP130">
        <v>381.67</v>
      </c>
      <c r="AQ130">
        <v>30</v>
      </c>
      <c r="AR130">
        <v>-0.04</v>
      </c>
      <c r="AS130">
        <v>0.96450000000000002</v>
      </c>
      <c r="AT130">
        <v>1</v>
      </c>
      <c r="AW130" s="10"/>
      <c r="AX130" s="11"/>
      <c r="BC130" s="10">
        <v>4</v>
      </c>
      <c r="BD130" s="11">
        <v>6</v>
      </c>
      <c r="BE130">
        <v>1.3104</v>
      </c>
      <c r="BF130">
        <v>0.73329999999999995</v>
      </c>
      <c r="BG130">
        <v>30</v>
      </c>
      <c r="BH130">
        <v>1.79</v>
      </c>
      <c r="BI130">
        <v>8.4000000000000005E-2</v>
      </c>
      <c r="BJ130">
        <v>0.7782</v>
      </c>
    </row>
    <row r="131" spans="39:62" x14ac:dyDescent="0.2">
      <c r="AM131" s="10">
        <v>2</v>
      </c>
      <c r="AN131" s="11">
        <v>3</v>
      </c>
      <c r="AO131">
        <v>-1.3854</v>
      </c>
      <c r="AP131">
        <v>1.1777</v>
      </c>
      <c r="AQ131">
        <v>30</v>
      </c>
      <c r="AR131">
        <v>-1.18</v>
      </c>
      <c r="AS131">
        <v>0.2487</v>
      </c>
      <c r="AT131">
        <v>0.98050000000000004</v>
      </c>
      <c r="AW131" s="10"/>
      <c r="AX131" s="11"/>
      <c r="BC131" s="10">
        <v>4</v>
      </c>
      <c r="BD131" s="11">
        <v>7</v>
      </c>
      <c r="BE131">
        <v>0.11990000000000001</v>
      </c>
      <c r="BF131">
        <v>0.73329999999999995</v>
      </c>
      <c r="BG131">
        <v>30</v>
      </c>
      <c r="BH131">
        <v>0.16</v>
      </c>
      <c r="BI131">
        <v>0.87119999999999997</v>
      </c>
      <c r="BJ131">
        <v>1</v>
      </c>
    </row>
    <row r="132" spans="39:62" x14ac:dyDescent="0.2">
      <c r="AM132" s="10">
        <v>2</v>
      </c>
      <c r="AN132" s="11">
        <v>4</v>
      </c>
      <c r="AO132">
        <v>-2.0783999999999998</v>
      </c>
      <c r="AP132">
        <v>1.1642999999999999</v>
      </c>
      <c r="AQ132">
        <v>30</v>
      </c>
      <c r="AR132">
        <v>-1.79</v>
      </c>
      <c r="AS132">
        <v>8.43E-2</v>
      </c>
      <c r="AT132">
        <v>0.77929999999999999</v>
      </c>
      <c r="AW132" s="10"/>
      <c r="AX132" s="11"/>
      <c r="BC132" s="10">
        <v>4</v>
      </c>
      <c r="BD132" s="11">
        <v>8</v>
      </c>
      <c r="BE132">
        <v>1.1635</v>
      </c>
      <c r="BF132">
        <v>0.73329999999999995</v>
      </c>
      <c r="BG132">
        <v>30</v>
      </c>
      <c r="BH132">
        <v>1.59</v>
      </c>
      <c r="BI132">
        <v>0.1231</v>
      </c>
      <c r="BJ132">
        <v>0.87570000000000003</v>
      </c>
    </row>
    <row r="133" spans="39:62" x14ac:dyDescent="0.2">
      <c r="AM133" s="10">
        <v>2</v>
      </c>
      <c r="AN133" s="11">
        <v>5</v>
      </c>
      <c r="AO133">
        <v>-1.0974999999999999</v>
      </c>
      <c r="AP133">
        <v>1.1863999999999999</v>
      </c>
      <c r="AQ133">
        <v>30</v>
      </c>
      <c r="AR133">
        <v>-0.93</v>
      </c>
      <c r="AS133">
        <v>0.36230000000000001</v>
      </c>
      <c r="AT133">
        <v>0.99680000000000002</v>
      </c>
      <c r="AW133" s="10"/>
      <c r="AX133" s="11"/>
      <c r="BC133" s="10">
        <v>4</v>
      </c>
      <c r="BD133" s="11">
        <v>9</v>
      </c>
      <c r="BE133">
        <v>2.7959999999999999E-2</v>
      </c>
      <c r="BF133">
        <v>0.73329999999999995</v>
      </c>
      <c r="BG133">
        <v>30</v>
      </c>
      <c r="BH133">
        <v>0.04</v>
      </c>
      <c r="BI133">
        <v>0.9698</v>
      </c>
      <c r="BJ133">
        <v>1</v>
      </c>
    </row>
    <row r="134" spans="39:62" x14ac:dyDescent="0.2">
      <c r="AM134" s="10">
        <v>2</v>
      </c>
      <c r="AN134" s="11">
        <v>6</v>
      </c>
      <c r="AO134" s="15">
        <v>4.4400000000000004E-15</v>
      </c>
      <c r="AP134">
        <v>1.2547999999999999</v>
      </c>
      <c r="AQ134">
        <v>30</v>
      </c>
      <c r="AR134">
        <v>0</v>
      </c>
      <c r="AS134">
        <v>1</v>
      </c>
      <c r="AT134">
        <v>1</v>
      </c>
      <c r="AW134" s="10"/>
      <c r="AX134" s="11"/>
      <c r="BC134" s="10">
        <v>4</v>
      </c>
      <c r="BD134" s="11">
        <v>10</v>
      </c>
      <c r="BE134">
        <v>0.21179999999999999</v>
      </c>
      <c r="BF134">
        <v>0.73329999999999995</v>
      </c>
      <c r="BG134">
        <v>30</v>
      </c>
      <c r="BH134">
        <v>0.28999999999999998</v>
      </c>
      <c r="BI134">
        <v>0.77470000000000006</v>
      </c>
      <c r="BJ134">
        <v>1</v>
      </c>
    </row>
    <row r="135" spans="39:62" x14ac:dyDescent="0.2">
      <c r="AM135" s="10">
        <v>2</v>
      </c>
      <c r="AN135" s="11">
        <v>7</v>
      </c>
      <c r="AO135">
        <v>-1.7906</v>
      </c>
      <c r="AP135">
        <v>1.1687000000000001</v>
      </c>
      <c r="AQ135">
        <v>30</v>
      </c>
      <c r="AR135">
        <v>-1.53</v>
      </c>
      <c r="AS135">
        <v>0.13600000000000001</v>
      </c>
      <c r="AT135">
        <v>0.89710000000000001</v>
      </c>
      <c r="AW135" s="10"/>
      <c r="AX135" s="11"/>
      <c r="BC135" s="10">
        <v>4</v>
      </c>
      <c r="BD135" s="11">
        <v>11</v>
      </c>
      <c r="BE135">
        <v>-2.1055000000000001</v>
      </c>
      <c r="BF135">
        <v>0.73329999999999995</v>
      </c>
      <c r="BG135">
        <v>30</v>
      </c>
      <c r="BH135">
        <v>-2.87</v>
      </c>
      <c r="BI135">
        <v>7.4000000000000003E-3</v>
      </c>
      <c r="BJ135">
        <v>0.1802</v>
      </c>
    </row>
    <row r="136" spans="39:62" x14ac:dyDescent="0.2">
      <c r="AM136" s="10">
        <v>2</v>
      </c>
      <c r="AN136" s="11">
        <v>8</v>
      </c>
      <c r="AO136">
        <v>-0.69199999999999995</v>
      </c>
      <c r="AP136">
        <v>1.2039</v>
      </c>
      <c r="AQ136">
        <v>30</v>
      </c>
      <c r="AR136">
        <v>-0.56999999999999995</v>
      </c>
      <c r="AS136">
        <v>0.56969999999999998</v>
      </c>
      <c r="AT136">
        <v>0.99990000000000001</v>
      </c>
      <c r="AW136" s="10"/>
      <c r="AX136" s="11"/>
      <c r="BC136" s="10">
        <v>5</v>
      </c>
      <c r="BD136" s="11">
        <v>6</v>
      </c>
      <c r="BE136">
        <v>0.2389</v>
      </c>
      <c r="BF136">
        <v>0.73329999999999995</v>
      </c>
      <c r="BG136">
        <v>30</v>
      </c>
      <c r="BH136">
        <v>0.33</v>
      </c>
      <c r="BI136">
        <v>0.74690000000000001</v>
      </c>
      <c r="BJ136">
        <v>1</v>
      </c>
    </row>
    <row r="137" spans="39:62" x14ac:dyDescent="0.2">
      <c r="AM137" s="10">
        <v>2</v>
      </c>
      <c r="AN137" s="11">
        <v>9</v>
      </c>
      <c r="AO137">
        <v>-1.9448000000000001</v>
      </c>
      <c r="AP137">
        <v>1.1661999999999999</v>
      </c>
      <c r="AQ137">
        <v>30</v>
      </c>
      <c r="AR137">
        <v>-1.67</v>
      </c>
      <c r="AS137">
        <v>0.10580000000000001</v>
      </c>
      <c r="AT137">
        <v>0.8397</v>
      </c>
      <c r="AW137" s="10"/>
      <c r="AX137" s="11"/>
      <c r="BC137" s="10">
        <v>5</v>
      </c>
      <c r="BD137" s="11">
        <v>7</v>
      </c>
      <c r="BE137">
        <v>-0.95169999999999999</v>
      </c>
      <c r="BF137">
        <v>0.73329999999999995</v>
      </c>
      <c r="BG137">
        <v>30</v>
      </c>
      <c r="BH137">
        <v>-1.3</v>
      </c>
      <c r="BI137">
        <v>0.20419999999999999</v>
      </c>
      <c r="BJ137">
        <v>0.96209999999999996</v>
      </c>
    </row>
    <row r="138" spans="39:62" x14ac:dyDescent="0.2">
      <c r="AM138" s="10">
        <v>2</v>
      </c>
      <c r="AN138" s="11">
        <v>10</v>
      </c>
      <c r="AO138">
        <v>-1.6081000000000001</v>
      </c>
      <c r="AP138">
        <v>1.1721999999999999</v>
      </c>
      <c r="AQ138">
        <v>30</v>
      </c>
      <c r="AR138">
        <v>-1.37</v>
      </c>
      <c r="AS138">
        <v>0.18029999999999999</v>
      </c>
      <c r="AT138">
        <v>0.94610000000000005</v>
      </c>
      <c r="AW138" s="10"/>
      <c r="AX138" s="11"/>
      <c r="BC138" s="10">
        <v>5</v>
      </c>
      <c r="BD138" s="11">
        <v>8</v>
      </c>
      <c r="BE138">
        <v>9.1929999999999998E-2</v>
      </c>
      <c r="BF138">
        <v>0.73329999999999995</v>
      </c>
      <c r="BG138">
        <v>30</v>
      </c>
      <c r="BH138">
        <v>0.13</v>
      </c>
      <c r="BI138">
        <v>0.90110000000000001</v>
      </c>
      <c r="BJ138">
        <v>1</v>
      </c>
    </row>
    <row r="139" spans="39:62" x14ac:dyDescent="0.2">
      <c r="AM139" s="10">
        <v>2</v>
      </c>
      <c r="AN139" s="11">
        <v>11</v>
      </c>
      <c r="AO139">
        <v>-3.8654999999999999</v>
      </c>
      <c r="AP139">
        <v>1.1532</v>
      </c>
      <c r="AQ139">
        <v>30</v>
      </c>
      <c r="AR139">
        <v>-3.35</v>
      </c>
      <c r="AS139">
        <v>2.2000000000000001E-3</v>
      </c>
      <c r="AT139">
        <v>6.6400000000000001E-2</v>
      </c>
      <c r="AW139" s="10"/>
      <c r="AX139" s="11"/>
      <c r="BC139" s="10">
        <v>5</v>
      </c>
      <c r="BD139" s="11">
        <v>9</v>
      </c>
      <c r="BE139">
        <v>-1.0436000000000001</v>
      </c>
      <c r="BF139">
        <v>0.73329999999999995</v>
      </c>
      <c r="BG139">
        <v>30</v>
      </c>
      <c r="BH139">
        <v>-1.42</v>
      </c>
      <c r="BI139">
        <v>0.16500000000000001</v>
      </c>
      <c r="BJ139">
        <v>0.93259999999999998</v>
      </c>
    </row>
    <row r="140" spans="39:62" x14ac:dyDescent="0.2">
      <c r="AM140" s="10">
        <v>3</v>
      </c>
      <c r="AN140" s="11">
        <v>4</v>
      </c>
      <c r="AO140">
        <v>-0.69299999999999995</v>
      </c>
      <c r="AP140">
        <v>1.0807</v>
      </c>
      <c r="AQ140">
        <v>30</v>
      </c>
      <c r="AR140">
        <v>-0.64</v>
      </c>
      <c r="AS140">
        <v>0.5262</v>
      </c>
      <c r="AT140">
        <v>0.99990000000000001</v>
      </c>
      <c r="AW140" s="10"/>
      <c r="AX140" s="11"/>
      <c r="BC140" s="10">
        <v>5</v>
      </c>
      <c r="BD140" s="11">
        <v>10</v>
      </c>
      <c r="BE140">
        <v>-0.85970000000000002</v>
      </c>
      <c r="BF140">
        <v>0.73329999999999995</v>
      </c>
      <c r="BG140">
        <v>30</v>
      </c>
      <c r="BH140">
        <v>-1.17</v>
      </c>
      <c r="BI140">
        <v>0.25019999999999998</v>
      </c>
      <c r="BJ140">
        <v>0.98089999999999999</v>
      </c>
    </row>
    <row r="141" spans="39:62" x14ac:dyDescent="0.2">
      <c r="AM141" s="10">
        <v>3</v>
      </c>
      <c r="AN141" s="11">
        <v>5</v>
      </c>
      <c r="AO141">
        <v>0.28799999999999998</v>
      </c>
      <c r="AP141">
        <v>1.1045</v>
      </c>
      <c r="AQ141">
        <v>30</v>
      </c>
      <c r="AR141">
        <v>0.26</v>
      </c>
      <c r="AS141">
        <v>0.79610000000000003</v>
      </c>
      <c r="AT141">
        <v>1</v>
      </c>
      <c r="AW141" s="10"/>
      <c r="AX141" s="11"/>
      <c r="BC141" s="10">
        <v>5</v>
      </c>
      <c r="BD141" s="11">
        <v>11</v>
      </c>
      <c r="BE141">
        <v>-3.1770999999999998</v>
      </c>
      <c r="BF141">
        <v>0.73329999999999995</v>
      </c>
      <c r="BG141">
        <v>30</v>
      </c>
      <c r="BH141">
        <v>-4.33</v>
      </c>
      <c r="BI141">
        <v>2.0000000000000001E-4</v>
      </c>
      <c r="BJ141">
        <v>6.0000000000000001E-3</v>
      </c>
    </row>
    <row r="142" spans="39:62" x14ac:dyDescent="0.2">
      <c r="AM142" s="10">
        <v>3</v>
      </c>
      <c r="AN142" s="11">
        <v>6</v>
      </c>
      <c r="AO142">
        <v>1.3854</v>
      </c>
      <c r="AP142">
        <v>1.1777</v>
      </c>
      <c r="AQ142">
        <v>30</v>
      </c>
      <c r="AR142">
        <v>1.18</v>
      </c>
      <c r="AS142">
        <v>0.2487</v>
      </c>
      <c r="AT142">
        <v>0.98050000000000004</v>
      </c>
      <c r="AW142" s="10"/>
      <c r="AX142" s="11"/>
      <c r="BC142" s="10">
        <v>6</v>
      </c>
      <c r="BD142" s="11">
        <v>7</v>
      </c>
      <c r="BE142">
        <v>-1.1904999999999999</v>
      </c>
      <c r="BF142">
        <v>0.73329999999999995</v>
      </c>
      <c r="BG142">
        <v>30</v>
      </c>
      <c r="BH142">
        <v>-1.62</v>
      </c>
      <c r="BI142">
        <v>0.1149</v>
      </c>
      <c r="BJ142">
        <v>0.8599</v>
      </c>
    </row>
    <row r="143" spans="39:62" x14ac:dyDescent="0.2">
      <c r="AM143" s="10">
        <v>3</v>
      </c>
      <c r="AN143" s="11">
        <v>7</v>
      </c>
      <c r="AO143">
        <v>-0.40510000000000002</v>
      </c>
      <c r="AP143">
        <v>1.0853999999999999</v>
      </c>
      <c r="AQ143">
        <v>30</v>
      </c>
      <c r="AR143">
        <v>-0.37</v>
      </c>
      <c r="AS143">
        <v>0.71160000000000001</v>
      </c>
      <c r="AT143">
        <v>1</v>
      </c>
      <c r="AW143" s="10"/>
      <c r="AX143" s="11"/>
      <c r="BC143" s="10">
        <v>6</v>
      </c>
      <c r="BD143" s="11">
        <v>8</v>
      </c>
      <c r="BE143">
        <v>-0.1469</v>
      </c>
      <c r="BF143">
        <v>0.73329999999999995</v>
      </c>
      <c r="BG143">
        <v>30</v>
      </c>
      <c r="BH143">
        <v>-0.2</v>
      </c>
      <c r="BI143">
        <v>0.84250000000000003</v>
      </c>
      <c r="BJ143">
        <v>1</v>
      </c>
    </row>
    <row r="144" spans="39:62" x14ac:dyDescent="0.2">
      <c r="AM144" s="10">
        <v>3</v>
      </c>
      <c r="AN144" s="11">
        <v>8</v>
      </c>
      <c r="AO144">
        <v>0.69340000000000002</v>
      </c>
      <c r="AP144">
        <v>1.1232</v>
      </c>
      <c r="AQ144">
        <v>30</v>
      </c>
      <c r="AR144">
        <v>0.62</v>
      </c>
      <c r="AS144">
        <v>0.54159999999999997</v>
      </c>
      <c r="AT144">
        <v>0.99990000000000001</v>
      </c>
      <c r="AW144" s="10"/>
      <c r="AX144" s="11"/>
      <c r="BC144" s="10">
        <v>6</v>
      </c>
      <c r="BD144" s="11">
        <v>9</v>
      </c>
      <c r="BE144">
        <v>-1.2825</v>
      </c>
      <c r="BF144">
        <v>0.73329999999999995</v>
      </c>
      <c r="BG144">
        <v>30</v>
      </c>
      <c r="BH144">
        <v>-1.75</v>
      </c>
      <c r="BI144">
        <v>9.0499999999999997E-2</v>
      </c>
      <c r="BJ144">
        <v>0.79879999999999995</v>
      </c>
    </row>
    <row r="145" spans="39:62" x14ac:dyDescent="0.2">
      <c r="AM145" s="10">
        <v>3</v>
      </c>
      <c r="AN145" s="11">
        <v>9</v>
      </c>
      <c r="AO145">
        <v>-0.55930000000000002</v>
      </c>
      <c r="AP145">
        <v>1.0827</v>
      </c>
      <c r="AQ145">
        <v>30</v>
      </c>
      <c r="AR145">
        <v>-0.52</v>
      </c>
      <c r="AS145">
        <v>0.60919999999999996</v>
      </c>
      <c r="AT145">
        <v>1</v>
      </c>
      <c r="AW145" s="10"/>
      <c r="AX145" s="11"/>
      <c r="BC145" s="10">
        <v>6</v>
      </c>
      <c r="BD145" s="11">
        <v>10</v>
      </c>
      <c r="BE145">
        <v>-1.0986</v>
      </c>
      <c r="BF145">
        <v>0.73329999999999995</v>
      </c>
      <c r="BG145">
        <v>30</v>
      </c>
      <c r="BH145">
        <v>-1.5</v>
      </c>
      <c r="BI145">
        <v>0.14449999999999999</v>
      </c>
      <c r="BJ145">
        <v>0.90920000000000001</v>
      </c>
    </row>
    <row r="146" spans="39:62" x14ac:dyDescent="0.2">
      <c r="AM146" s="10">
        <v>3</v>
      </c>
      <c r="AN146" s="11">
        <v>10</v>
      </c>
      <c r="AO146">
        <v>-0.22259999999999999</v>
      </c>
      <c r="AP146">
        <v>1.0891999999999999</v>
      </c>
      <c r="AQ146">
        <v>30</v>
      </c>
      <c r="AR146">
        <v>-0.2</v>
      </c>
      <c r="AS146">
        <v>0.83940000000000003</v>
      </c>
      <c r="AT146">
        <v>1</v>
      </c>
      <c r="AW146" s="10"/>
      <c r="AX146" s="11"/>
      <c r="BC146" s="10">
        <v>6</v>
      </c>
      <c r="BD146" s="11">
        <v>11</v>
      </c>
      <c r="BE146">
        <v>-3.4159999999999999</v>
      </c>
      <c r="BF146">
        <v>0.73329999999999995</v>
      </c>
      <c r="BG146">
        <v>30</v>
      </c>
      <c r="BH146">
        <v>-4.66</v>
      </c>
      <c r="BI146" t="s">
        <v>230</v>
      </c>
      <c r="BJ146">
        <v>2.5000000000000001E-3</v>
      </c>
    </row>
    <row r="147" spans="39:62" x14ac:dyDescent="0.2">
      <c r="AM147" s="10">
        <v>3</v>
      </c>
      <c r="AN147" s="11">
        <v>11</v>
      </c>
      <c r="AO147">
        <v>-2.48</v>
      </c>
      <c r="AP147">
        <v>1.0687</v>
      </c>
      <c r="AQ147">
        <v>30</v>
      </c>
      <c r="AR147">
        <v>-2.3199999999999998</v>
      </c>
      <c r="AS147">
        <v>2.7300000000000001E-2</v>
      </c>
      <c r="AT147">
        <v>0.44640000000000002</v>
      </c>
      <c r="AW147" s="10"/>
      <c r="AX147" s="11"/>
      <c r="BC147" s="10">
        <v>7</v>
      </c>
      <c r="BD147" s="11">
        <v>8</v>
      </c>
      <c r="BE147">
        <v>1.0436000000000001</v>
      </c>
      <c r="BF147">
        <v>0.73329999999999995</v>
      </c>
      <c r="BG147">
        <v>30</v>
      </c>
      <c r="BH147">
        <v>1.42</v>
      </c>
      <c r="BI147">
        <v>0.16500000000000001</v>
      </c>
      <c r="BJ147">
        <v>0.93259999999999998</v>
      </c>
    </row>
    <row r="148" spans="39:62" x14ac:dyDescent="0.2">
      <c r="AM148" s="10">
        <v>4</v>
      </c>
      <c r="AN148" s="11">
        <v>5</v>
      </c>
      <c r="AO148">
        <v>0.98099999999999998</v>
      </c>
      <c r="AP148">
        <v>1.0902000000000001</v>
      </c>
      <c r="AQ148">
        <v>30</v>
      </c>
      <c r="AR148">
        <v>0.9</v>
      </c>
      <c r="AS148">
        <v>0.37540000000000001</v>
      </c>
      <c r="AT148">
        <v>0.99750000000000005</v>
      </c>
      <c r="AW148" s="10"/>
      <c r="AX148" s="11"/>
      <c r="BC148" s="10">
        <v>7</v>
      </c>
      <c r="BD148" s="11">
        <v>9</v>
      </c>
      <c r="BE148">
        <v>-9.1929999999999998E-2</v>
      </c>
      <c r="BF148">
        <v>0.73329999999999995</v>
      </c>
      <c r="BG148">
        <v>30</v>
      </c>
      <c r="BH148">
        <v>-0.13</v>
      </c>
      <c r="BI148">
        <v>0.90110000000000001</v>
      </c>
      <c r="BJ148">
        <v>1</v>
      </c>
    </row>
    <row r="149" spans="39:62" x14ac:dyDescent="0.2">
      <c r="AM149" s="10">
        <v>4</v>
      </c>
      <c r="AN149" s="11">
        <v>6</v>
      </c>
      <c r="AO149">
        <v>2.0783999999999998</v>
      </c>
      <c r="AP149">
        <v>1.1642999999999999</v>
      </c>
      <c r="AQ149">
        <v>30</v>
      </c>
      <c r="AR149">
        <v>1.79</v>
      </c>
      <c r="AS149">
        <v>8.43E-2</v>
      </c>
      <c r="AT149">
        <v>0.77929999999999999</v>
      </c>
      <c r="AW149" s="10"/>
      <c r="AX149" s="11"/>
      <c r="BC149" s="10">
        <v>7</v>
      </c>
      <c r="BD149" s="11">
        <v>10</v>
      </c>
      <c r="BE149">
        <v>9.1929999999999998E-2</v>
      </c>
      <c r="BF149">
        <v>0.73329999999999995</v>
      </c>
      <c r="BG149">
        <v>30</v>
      </c>
      <c r="BH149">
        <v>0.13</v>
      </c>
      <c r="BI149">
        <v>0.90110000000000001</v>
      </c>
      <c r="BJ149">
        <v>1</v>
      </c>
    </row>
    <row r="150" spans="39:62" x14ac:dyDescent="0.2">
      <c r="AM150" s="10">
        <v>4</v>
      </c>
      <c r="AN150" s="11">
        <v>7</v>
      </c>
      <c r="AO150">
        <v>0.28789999999999999</v>
      </c>
      <c r="AP150">
        <v>1.0709</v>
      </c>
      <c r="AQ150">
        <v>30</v>
      </c>
      <c r="AR150">
        <v>0.27</v>
      </c>
      <c r="AS150">
        <v>0.78990000000000005</v>
      </c>
      <c r="AT150">
        <v>1</v>
      </c>
      <c r="AW150" s="10"/>
      <c r="AX150" s="11"/>
      <c r="BC150" s="10">
        <v>7</v>
      </c>
      <c r="BD150" s="11">
        <v>11</v>
      </c>
      <c r="BE150">
        <v>-2.2254</v>
      </c>
      <c r="BF150">
        <v>0.73329999999999995</v>
      </c>
      <c r="BG150">
        <v>30</v>
      </c>
      <c r="BH150">
        <v>-3.03</v>
      </c>
      <c r="BI150">
        <v>4.8999999999999998E-3</v>
      </c>
      <c r="BJ150">
        <v>0.13070000000000001</v>
      </c>
    </row>
    <row r="151" spans="39:62" x14ac:dyDescent="0.2">
      <c r="AM151" s="10">
        <v>4</v>
      </c>
      <c r="AN151" s="11">
        <v>8</v>
      </c>
      <c r="AO151">
        <v>1.3864000000000001</v>
      </c>
      <c r="AP151">
        <v>1.1091</v>
      </c>
      <c r="AQ151">
        <v>30</v>
      </c>
      <c r="AR151">
        <v>1.25</v>
      </c>
      <c r="AS151">
        <v>0.221</v>
      </c>
      <c r="AT151">
        <v>0.97040000000000004</v>
      </c>
      <c r="AW151" s="10"/>
      <c r="AX151" s="11"/>
      <c r="BC151" s="10">
        <v>8</v>
      </c>
      <c r="BD151" s="11">
        <v>9</v>
      </c>
      <c r="BE151">
        <v>-1.1355</v>
      </c>
      <c r="BF151">
        <v>0.73329999999999995</v>
      </c>
      <c r="BG151">
        <v>30</v>
      </c>
      <c r="BH151">
        <v>-1.55</v>
      </c>
      <c r="BI151">
        <v>0.13200000000000001</v>
      </c>
      <c r="BJ151">
        <v>0.89090000000000003</v>
      </c>
    </row>
    <row r="152" spans="39:62" x14ac:dyDescent="0.2">
      <c r="AM152" s="10">
        <v>4</v>
      </c>
      <c r="AN152" s="11">
        <v>9</v>
      </c>
      <c r="AO152">
        <v>0.13370000000000001</v>
      </c>
      <c r="AP152">
        <v>1.0681</v>
      </c>
      <c r="AQ152">
        <v>30</v>
      </c>
      <c r="AR152">
        <v>0.13</v>
      </c>
      <c r="AS152">
        <v>0.9012</v>
      </c>
      <c r="AT152">
        <v>1</v>
      </c>
      <c r="AW152" s="10"/>
      <c r="AX152" s="11"/>
      <c r="BC152" s="10">
        <v>8</v>
      </c>
      <c r="BD152" s="11">
        <v>10</v>
      </c>
      <c r="BE152">
        <v>-0.95169999999999999</v>
      </c>
      <c r="BF152">
        <v>0.73329999999999995</v>
      </c>
      <c r="BG152">
        <v>30</v>
      </c>
      <c r="BH152">
        <v>-1.3</v>
      </c>
      <c r="BI152">
        <v>0.20419999999999999</v>
      </c>
      <c r="BJ152">
        <v>0.96209999999999996</v>
      </c>
    </row>
    <row r="153" spans="39:62" x14ac:dyDescent="0.2">
      <c r="AM153" s="10">
        <v>4</v>
      </c>
      <c r="AN153" s="11">
        <v>10</v>
      </c>
      <c r="AO153">
        <v>0.47039999999999998</v>
      </c>
      <c r="AP153">
        <v>1.0747</v>
      </c>
      <c r="AQ153">
        <v>30</v>
      </c>
      <c r="AR153">
        <v>0.44</v>
      </c>
      <c r="AS153">
        <v>0.66479999999999995</v>
      </c>
      <c r="AT153">
        <v>1</v>
      </c>
      <c r="AW153" s="10"/>
      <c r="AX153" s="11"/>
      <c r="BC153" s="10">
        <v>8</v>
      </c>
      <c r="BD153" s="11">
        <v>11</v>
      </c>
      <c r="BE153">
        <v>-3.2690000000000001</v>
      </c>
      <c r="BF153">
        <v>0.73329999999999995</v>
      </c>
      <c r="BG153">
        <v>30</v>
      </c>
      <c r="BH153">
        <v>-4.46</v>
      </c>
      <c r="BI153">
        <v>1E-4</v>
      </c>
      <c r="BJ153">
        <v>4.3E-3</v>
      </c>
    </row>
    <row r="154" spans="39:62" x14ac:dyDescent="0.2">
      <c r="AM154" s="10">
        <v>4</v>
      </c>
      <c r="AN154" s="11">
        <v>11</v>
      </c>
      <c r="AO154">
        <v>-1.7870999999999999</v>
      </c>
      <c r="AP154">
        <v>1.0539000000000001</v>
      </c>
      <c r="AQ154">
        <v>30</v>
      </c>
      <c r="AR154">
        <v>-1.7</v>
      </c>
      <c r="AS154">
        <v>0.1003</v>
      </c>
      <c r="AT154">
        <v>0.82620000000000005</v>
      </c>
      <c r="AW154" s="10"/>
      <c r="AX154" s="11"/>
      <c r="BC154" s="10">
        <v>9</v>
      </c>
      <c r="BD154" s="11">
        <v>10</v>
      </c>
      <c r="BE154">
        <v>0.18390000000000001</v>
      </c>
      <c r="BF154">
        <v>0.73329999999999995</v>
      </c>
      <c r="BG154">
        <v>30</v>
      </c>
      <c r="BH154">
        <v>0.25</v>
      </c>
      <c r="BI154">
        <v>0.80369999999999997</v>
      </c>
      <c r="BJ154">
        <v>1</v>
      </c>
    </row>
    <row r="155" spans="39:62" x14ac:dyDescent="0.2">
      <c r="AM155" s="10">
        <v>5</v>
      </c>
      <c r="AN155" s="11">
        <v>6</v>
      </c>
      <c r="AO155">
        <v>1.0974999999999999</v>
      </c>
      <c r="AP155">
        <v>1.1863999999999999</v>
      </c>
      <c r="AQ155">
        <v>30</v>
      </c>
      <c r="AR155">
        <v>0.93</v>
      </c>
      <c r="AS155">
        <v>0.36230000000000001</v>
      </c>
      <c r="AT155">
        <v>0.99680000000000002</v>
      </c>
      <c r="AW155" s="10"/>
      <c r="AX155" s="11"/>
      <c r="BC155" s="10">
        <v>9</v>
      </c>
      <c r="BD155" s="11">
        <v>11</v>
      </c>
      <c r="BE155">
        <v>-2.1335000000000002</v>
      </c>
      <c r="BF155">
        <v>0.73329999999999995</v>
      </c>
      <c r="BG155">
        <v>30</v>
      </c>
      <c r="BH155">
        <v>-2.91</v>
      </c>
      <c r="BI155">
        <v>6.7999999999999996E-3</v>
      </c>
      <c r="BJ155">
        <v>0.16750000000000001</v>
      </c>
    </row>
    <row r="156" spans="39:62" x14ac:dyDescent="0.2">
      <c r="AM156" s="10">
        <v>5</v>
      </c>
      <c r="AN156" s="11">
        <v>7</v>
      </c>
      <c r="AO156">
        <v>-0.69310000000000005</v>
      </c>
      <c r="AP156">
        <v>1.0949</v>
      </c>
      <c r="AQ156">
        <v>30</v>
      </c>
      <c r="AR156">
        <v>-0.63</v>
      </c>
      <c r="AS156">
        <v>0.53149999999999997</v>
      </c>
      <c r="AT156">
        <v>0.99990000000000001</v>
      </c>
      <c r="AW156" s="10"/>
      <c r="AX156" s="11"/>
      <c r="BC156" s="10">
        <v>10</v>
      </c>
      <c r="BD156" s="11">
        <v>11</v>
      </c>
      <c r="BE156">
        <v>-2.3174000000000001</v>
      </c>
      <c r="BF156">
        <v>0.73329999999999995</v>
      </c>
      <c r="BG156">
        <v>30</v>
      </c>
      <c r="BH156">
        <v>-3.16</v>
      </c>
      <c r="BI156">
        <v>3.5999999999999999E-3</v>
      </c>
      <c r="BJ156">
        <v>0.1007</v>
      </c>
    </row>
    <row r="157" spans="39:62" x14ac:dyDescent="0.2">
      <c r="AM157" s="10">
        <v>5</v>
      </c>
      <c r="AN157" s="11">
        <v>8</v>
      </c>
      <c r="AO157">
        <v>0.40539999999999998</v>
      </c>
      <c r="AP157">
        <v>1.1324000000000001</v>
      </c>
      <c r="AQ157">
        <v>30</v>
      </c>
      <c r="AR157">
        <v>0.36</v>
      </c>
      <c r="AS157">
        <v>0.7228</v>
      </c>
      <c r="AT157">
        <v>1</v>
      </c>
      <c r="AW157" s="10"/>
      <c r="AX157" s="11"/>
    </row>
    <row r="158" spans="39:62" x14ac:dyDescent="0.2">
      <c r="AM158" s="10">
        <v>5</v>
      </c>
      <c r="AN158" s="11">
        <v>9</v>
      </c>
      <c r="AO158">
        <v>-0.84730000000000005</v>
      </c>
      <c r="AP158">
        <v>1.0922000000000001</v>
      </c>
      <c r="AQ158">
        <v>30</v>
      </c>
      <c r="AR158">
        <v>-0.78</v>
      </c>
      <c r="AS158">
        <v>0.44400000000000001</v>
      </c>
      <c r="AT158">
        <v>0.99929999999999997</v>
      </c>
      <c r="AW158" s="10"/>
      <c r="AX158" s="11"/>
      <c r="BC158" s="82" t="s">
        <v>237</v>
      </c>
      <c r="BD158" s="79"/>
      <c r="BE158" s="79"/>
      <c r="BF158" s="79"/>
    </row>
    <row r="159" spans="39:62" x14ac:dyDescent="0.2">
      <c r="AM159" s="10">
        <v>5</v>
      </c>
      <c r="AN159" s="11">
        <v>10</v>
      </c>
      <c r="AO159">
        <v>-0.51060000000000005</v>
      </c>
      <c r="AP159">
        <v>1.0987</v>
      </c>
      <c r="AQ159">
        <v>30</v>
      </c>
      <c r="AR159">
        <v>-0.46</v>
      </c>
      <c r="AS159">
        <v>0.64549999999999996</v>
      </c>
      <c r="AT159">
        <v>1</v>
      </c>
      <c r="AW159" s="10"/>
      <c r="AX159" s="11"/>
      <c r="BC159" s="85" t="s">
        <v>238</v>
      </c>
      <c r="BD159" s="84"/>
      <c r="BE159" s="84"/>
      <c r="BF159" s="84"/>
    </row>
    <row r="160" spans="39:62" x14ac:dyDescent="0.2">
      <c r="AM160" s="10">
        <v>5</v>
      </c>
      <c r="AN160" s="11">
        <v>11</v>
      </c>
      <c r="AO160">
        <v>-2.7679999999999998</v>
      </c>
      <c r="AP160">
        <v>1.0783</v>
      </c>
      <c r="AQ160">
        <v>30</v>
      </c>
      <c r="AR160">
        <v>-2.57</v>
      </c>
      <c r="AS160">
        <v>1.55E-2</v>
      </c>
      <c r="AT160">
        <v>0.30869999999999997</v>
      </c>
      <c r="AW160" s="10"/>
      <c r="AX160" s="11"/>
      <c r="BC160" s="10" t="s">
        <v>63</v>
      </c>
      <c r="BD160" s="11" t="s">
        <v>210</v>
      </c>
      <c r="BE160" s="84" t="s">
        <v>31</v>
      </c>
      <c r="BF160" s="84"/>
    </row>
    <row r="161" spans="39:58" x14ac:dyDescent="0.2">
      <c r="AM161" s="10">
        <v>6</v>
      </c>
      <c r="AN161" s="11">
        <v>7</v>
      </c>
      <c r="AO161">
        <v>-1.7906</v>
      </c>
      <c r="AP161">
        <v>1.1687000000000001</v>
      </c>
      <c r="AQ161">
        <v>30</v>
      </c>
      <c r="AR161">
        <v>-1.53</v>
      </c>
      <c r="AS161">
        <v>0.13600000000000001</v>
      </c>
      <c r="AT161">
        <v>0.89710000000000001</v>
      </c>
      <c r="AW161" s="10"/>
      <c r="AX161" s="11"/>
      <c r="BC161" s="10">
        <v>11</v>
      </c>
      <c r="BD161">
        <v>3.8182999999999998</v>
      </c>
      <c r="BE161" t="s">
        <v>31</v>
      </c>
      <c r="BF161" t="s">
        <v>32</v>
      </c>
    </row>
    <row r="162" spans="39:58" x14ac:dyDescent="0.2">
      <c r="AM162" s="10">
        <v>6</v>
      </c>
      <c r="AN162" s="11">
        <v>8</v>
      </c>
      <c r="AO162">
        <v>-0.69199999999999995</v>
      </c>
      <c r="AP162">
        <v>1.2039</v>
      </c>
      <c r="AQ162">
        <v>30</v>
      </c>
      <c r="AR162">
        <v>-0.56999999999999995</v>
      </c>
      <c r="AS162">
        <v>0.56969999999999998</v>
      </c>
      <c r="AT162">
        <v>0.99990000000000001</v>
      </c>
      <c r="AW162" s="10"/>
      <c r="AX162" s="11"/>
      <c r="BC162" s="10" t="s">
        <v>31</v>
      </c>
      <c r="BD162" t="s">
        <v>31</v>
      </c>
      <c r="BE162" t="s">
        <v>31</v>
      </c>
      <c r="BF162" t="s">
        <v>32</v>
      </c>
    </row>
    <row r="163" spans="39:58" x14ac:dyDescent="0.2">
      <c r="AM163" s="10">
        <v>6</v>
      </c>
      <c r="AN163" s="11">
        <v>9</v>
      </c>
      <c r="AO163">
        <v>-1.9448000000000001</v>
      </c>
      <c r="AP163">
        <v>1.1661999999999999</v>
      </c>
      <c r="AQ163">
        <v>30</v>
      </c>
      <c r="AR163">
        <v>-1.67</v>
      </c>
      <c r="AS163">
        <v>0.10580000000000001</v>
      </c>
      <c r="AT163">
        <v>0.8397</v>
      </c>
      <c r="AW163" s="10"/>
      <c r="AX163" s="11"/>
      <c r="BC163" s="10">
        <v>4</v>
      </c>
      <c r="BD163">
        <v>1.7128000000000001</v>
      </c>
      <c r="BE163" t="s">
        <v>52</v>
      </c>
      <c r="BF163" t="s">
        <v>32</v>
      </c>
    </row>
    <row r="164" spans="39:58" x14ac:dyDescent="0.2">
      <c r="AM164" s="10">
        <v>6</v>
      </c>
      <c r="AN164" s="11">
        <v>10</v>
      </c>
      <c r="AO164">
        <v>-1.6081000000000001</v>
      </c>
      <c r="AP164">
        <v>1.1721999999999999</v>
      </c>
      <c r="AQ164">
        <v>30</v>
      </c>
      <c r="AR164">
        <v>-1.37</v>
      </c>
      <c r="AS164">
        <v>0.18029999999999999</v>
      </c>
      <c r="AT164">
        <v>0.94610000000000005</v>
      </c>
      <c r="BC164" s="10" t="s">
        <v>31</v>
      </c>
      <c r="BD164" t="s">
        <v>31</v>
      </c>
      <c r="BE164" t="s">
        <v>52</v>
      </c>
      <c r="BF164" t="s">
        <v>32</v>
      </c>
    </row>
    <row r="165" spans="39:58" x14ac:dyDescent="0.2">
      <c r="AM165" s="10">
        <v>6</v>
      </c>
      <c r="AN165" s="11">
        <v>11</v>
      </c>
      <c r="AO165">
        <v>-3.8654999999999999</v>
      </c>
      <c r="AP165">
        <v>1.1532</v>
      </c>
      <c r="AQ165">
        <v>30</v>
      </c>
      <c r="AR165">
        <v>-3.35</v>
      </c>
      <c r="AS165">
        <v>2.2000000000000001E-3</v>
      </c>
      <c r="AT165">
        <v>6.6400000000000001E-2</v>
      </c>
      <c r="AW165" s="12"/>
      <c r="AX165" s="22"/>
      <c r="AY165" s="22"/>
      <c r="BC165" s="10">
        <v>9</v>
      </c>
      <c r="BD165">
        <v>1.6848000000000001</v>
      </c>
      <c r="BE165" t="s">
        <v>52</v>
      </c>
      <c r="BF165" t="s">
        <v>32</v>
      </c>
    </row>
    <row r="166" spans="39:58" ht="130.5" customHeight="1" x14ac:dyDescent="0.2">
      <c r="AM166" s="10">
        <v>7</v>
      </c>
      <c r="AN166" s="11">
        <v>8</v>
      </c>
      <c r="AO166">
        <v>1.0985</v>
      </c>
      <c r="AP166">
        <v>1.1137999999999999</v>
      </c>
      <c r="AQ166">
        <v>30</v>
      </c>
      <c r="AR166">
        <v>0.99</v>
      </c>
      <c r="AS166">
        <v>0.33189999999999997</v>
      </c>
      <c r="AT166">
        <v>0.99470000000000003</v>
      </c>
      <c r="AW166" s="27"/>
      <c r="AX166" s="11"/>
      <c r="AY166" s="11"/>
      <c r="BC166" s="10" t="s">
        <v>31</v>
      </c>
      <c r="BD166" t="s">
        <v>31</v>
      </c>
      <c r="BE166" t="s">
        <v>52</v>
      </c>
      <c r="BF166" t="s">
        <v>32</v>
      </c>
    </row>
    <row r="167" spans="39:58" x14ac:dyDescent="0.2">
      <c r="AM167" s="10">
        <v>7</v>
      </c>
      <c r="AN167" s="11">
        <v>9</v>
      </c>
      <c r="AO167">
        <v>-0.1542</v>
      </c>
      <c r="AP167">
        <v>1.0729</v>
      </c>
      <c r="AQ167">
        <v>30</v>
      </c>
      <c r="AR167">
        <v>-0.14000000000000001</v>
      </c>
      <c r="AS167">
        <v>0.88670000000000004</v>
      </c>
      <c r="AT167">
        <v>1</v>
      </c>
      <c r="AW167" s="10"/>
      <c r="AX167" s="11"/>
      <c r="AY167" s="11"/>
      <c r="BC167" s="10">
        <v>7</v>
      </c>
      <c r="BD167">
        <v>1.5929</v>
      </c>
      <c r="BE167" t="s">
        <v>52</v>
      </c>
      <c r="BF167" t="s">
        <v>32</v>
      </c>
    </row>
    <row r="168" spans="39:58" x14ac:dyDescent="0.2">
      <c r="AM168" s="10">
        <v>7</v>
      </c>
      <c r="AN168" s="11">
        <v>10</v>
      </c>
      <c r="AO168">
        <v>0.1825</v>
      </c>
      <c r="AP168">
        <v>1.0794999999999999</v>
      </c>
      <c r="AQ168">
        <v>30</v>
      </c>
      <c r="AR168">
        <v>0.17</v>
      </c>
      <c r="AS168">
        <v>0.8669</v>
      </c>
      <c r="AT168">
        <v>1</v>
      </c>
      <c r="AW168" s="10"/>
      <c r="BC168" s="10" t="s">
        <v>31</v>
      </c>
      <c r="BD168" t="s">
        <v>31</v>
      </c>
      <c r="BE168" t="s">
        <v>52</v>
      </c>
      <c r="BF168" t="s">
        <v>32</v>
      </c>
    </row>
    <row r="169" spans="39:58" x14ac:dyDescent="0.2">
      <c r="AM169" s="10">
        <v>7</v>
      </c>
      <c r="AN169" s="11">
        <v>11</v>
      </c>
      <c r="AO169">
        <v>-2.0749</v>
      </c>
      <c r="AP169">
        <v>1.0588</v>
      </c>
      <c r="AQ169">
        <v>30</v>
      </c>
      <c r="AR169">
        <v>-1.96</v>
      </c>
      <c r="AS169">
        <v>5.9400000000000001E-2</v>
      </c>
      <c r="AT169">
        <v>0.67569999999999997</v>
      </c>
      <c r="AW169" s="10"/>
      <c r="BC169" s="10">
        <v>10</v>
      </c>
      <c r="BD169">
        <v>1.5009999999999999</v>
      </c>
      <c r="BE169" t="s">
        <v>52</v>
      </c>
      <c r="BF169" t="s">
        <v>32</v>
      </c>
    </row>
    <row r="170" spans="39:58" x14ac:dyDescent="0.2">
      <c r="AM170" s="10">
        <v>8</v>
      </c>
      <c r="AN170" s="11">
        <v>9</v>
      </c>
      <c r="AO170">
        <v>-1.2526999999999999</v>
      </c>
      <c r="AP170">
        <v>1.1111</v>
      </c>
      <c r="AQ170">
        <v>30</v>
      </c>
      <c r="AR170">
        <v>-1.1299999999999999</v>
      </c>
      <c r="AS170">
        <v>0.26850000000000002</v>
      </c>
      <c r="AT170">
        <v>0.98560000000000003</v>
      </c>
      <c r="AW170" s="10"/>
      <c r="BC170" s="10" t="s">
        <v>31</v>
      </c>
      <c r="BD170" t="s">
        <v>31</v>
      </c>
      <c r="BE170" t="s">
        <v>52</v>
      </c>
      <c r="BF170" t="s">
        <v>31</v>
      </c>
    </row>
    <row r="171" spans="39:58" x14ac:dyDescent="0.2">
      <c r="AM171" s="10">
        <v>8</v>
      </c>
      <c r="AN171" s="11">
        <v>10</v>
      </c>
      <c r="AO171">
        <v>-0.91600000000000004</v>
      </c>
      <c r="AP171">
        <v>1.1174999999999999</v>
      </c>
      <c r="AQ171">
        <v>30</v>
      </c>
      <c r="AR171">
        <v>-0.82</v>
      </c>
      <c r="AS171">
        <v>0.41880000000000001</v>
      </c>
      <c r="AT171">
        <v>0.99880000000000002</v>
      </c>
      <c r="AW171" s="10"/>
      <c r="BC171" s="10">
        <v>3</v>
      </c>
      <c r="BD171">
        <v>0.70830000000000004</v>
      </c>
      <c r="BE171" t="s">
        <v>52</v>
      </c>
      <c r="BF171" t="s">
        <v>31</v>
      </c>
    </row>
    <row r="172" spans="39:58" x14ac:dyDescent="0.2">
      <c r="AM172" s="10">
        <v>8</v>
      </c>
      <c r="AN172" s="11">
        <v>11</v>
      </c>
      <c r="AO172">
        <v>-3.1735000000000002</v>
      </c>
      <c r="AP172">
        <v>1.0974999999999999</v>
      </c>
      <c r="AQ172">
        <v>30</v>
      </c>
      <c r="AR172">
        <v>-2.89</v>
      </c>
      <c r="AS172">
        <v>7.1000000000000004E-3</v>
      </c>
      <c r="AT172">
        <v>0.1734</v>
      </c>
      <c r="AW172" s="10"/>
      <c r="BC172" s="10" t="s">
        <v>31</v>
      </c>
      <c r="BD172" t="s">
        <v>31</v>
      </c>
      <c r="BE172" t="s">
        <v>52</v>
      </c>
      <c r="BF172" t="s">
        <v>31</v>
      </c>
    </row>
    <row r="173" spans="39:58" x14ac:dyDescent="0.2">
      <c r="AM173" s="10">
        <v>9</v>
      </c>
      <c r="AN173" s="11">
        <v>10</v>
      </c>
      <c r="AO173">
        <v>0.3367</v>
      </c>
      <c r="AP173">
        <v>1.0768</v>
      </c>
      <c r="AQ173">
        <v>30</v>
      </c>
      <c r="AR173">
        <v>0.31</v>
      </c>
      <c r="AS173">
        <v>0.75670000000000004</v>
      </c>
      <c r="AT173">
        <v>1</v>
      </c>
      <c r="AW173" s="10"/>
      <c r="BC173" s="10">
        <v>5</v>
      </c>
      <c r="BD173">
        <v>0.64119999999999999</v>
      </c>
      <c r="BE173" t="s">
        <v>52</v>
      </c>
      <c r="BF173" t="s">
        <v>31</v>
      </c>
    </row>
    <row r="174" spans="39:58" x14ac:dyDescent="0.2">
      <c r="AM174" s="10">
        <v>9</v>
      </c>
      <c r="AN174" s="11">
        <v>11</v>
      </c>
      <c r="AO174">
        <v>-1.9207000000000001</v>
      </c>
      <c r="AP174">
        <v>1.056</v>
      </c>
      <c r="AQ174">
        <v>30</v>
      </c>
      <c r="AR174">
        <v>-1.82</v>
      </c>
      <c r="AS174">
        <v>7.8899999999999998E-2</v>
      </c>
      <c r="AT174">
        <v>0.76039999999999996</v>
      </c>
      <c r="AW174" s="10"/>
      <c r="BC174" s="10" t="s">
        <v>31</v>
      </c>
      <c r="BD174" t="s">
        <v>31</v>
      </c>
      <c r="BE174" t="s">
        <v>52</v>
      </c>
      <c r="BF174" t="s">
        <v>31</v>
      </c>
    </row>
    <row r="175" spans="39:58" x14ac:dyDescent="0.2">
      <c r="AM175" s="10">
        <v>10</v>
      </c>
      <c r="AN175" s="11">
        <v>11</v>
      </c>
      <c r="AO175">
        <v>-2.2574000000000001</v>
      </c>
      <c r="AP175">
        <v>1.0627</v>
      </c>
      <c r="AQ175">
        <v>30</v>
      </c>
      <c r="AR175">
        <v>-2.12</v>
      </c>
      <c r="AS175">
        <v>4.2000000000000003E-2</v>
      </c>
      <c r="AT175">
        <v>0.57040000000000002</v>
      </c>
      <c r="AW175" s="10"/>
      <c r="BC175" s="10">
        <v>8</v>
      </c>
      <c r="BD175">
        <v>0.54930000000000001</v>
      </c>
      <c r="BE175" t="s">
        <v>52</v>
      </c>
      <c r="BF175" t="s">
        <v>31</v>
      </c>
    </row>
    <row r="176" spans="39:58" x14ac:dyDescent="0.2">
      <c r="AW176" s="10"/>
      <c r="BC176" s="10" t="s">
        <v>31</v>
      </c>
      <c r="BD176" t="s">
        <v>31</v>
      </c>
      <c r="BE176" t="s">
        <v>52</v>
      </c>
      <c r="BF176" t="s">
        <v>31</v>
      </c>
    </row>
    <row r="177" spans="39:58" x14ac:dyDescent="0.2">
      <c r="AM177" s="82" t="s">
        <v>239</v>
      </c>
      <c r="AN177" s="79"/>
      <c r="AO177" s="79"/>
      <c r="AW177" s="10"/>
      <c r="BC177" s="10">
        <v>6</v>
      </c>
      <c r="BD177">
        <v>0.40239999999999998</v>
      </c>
      <c r="BE177" t="s">
        <v>52</v>
      </c>
      <c r="BF177" t="s">
        <v>31</v>
      </c>
    </row>
    <row r="178" spans="39:58" x14ac:dyDescent="0.2">
      <c r="AM178" s="85" t="s">
        <v>240</v>
      </c>
      <c r="AN178" s="84"/>
      <c r="AO178" s="84"/>
      <c r="AW178" s="10"/>
      <c r="BC178" s="10" t="s">
        <v>31</v>
      </c>
      <c r="BD178" t="s">
        <v>31</v>
      </c>
      <c r="BE178" t="s">
        <v>52</v>
      </c>
      <c r="BF178" t="s">
        <v>31</v>
      </c>
    </row>
    <row r="179" spans="39:58" x14ac:dyDescent="0.2">
      <c r="AM179" s="10" t="s">
        <v>63</v>
      </c>
      <c r="AN179" s="11" t="s">
        <v>210</v>
      </c>
      <c r="AO179" s="11" t="s">
        <v>31</v>
      </c>
      <c r="AW179" s="10"/>
      <c r="BC179" s="10">
        <v>2</v>
      </c>
      <c r="BD179">
        <v>0.40239999999999998</v>
      </c>
      <c r="BE179" t="s">
        <v>52</v>
      </c>
      <c r="BF179" t="s">
        <v>31</v>
      </c>
    </row>
    <row r="180" spans="39:58" x14ac:dyDescent="0.2">
      <c r="AM180" s="10">
        <v>11</v>
      </c>
      <c r="AN180">
        <v>3.8664000000000001</v>
      </c>
      <c r="AO180" t="s">
        <v>32</v>
      </c>
      <c r="AW180" s="10"/>
      <c r="BC180" s="10" t="s">
        <v>31</v>
      </c>
      <c r="BD180" t="s">
        <v>31</v>
      </c>
      <c r="BE180" t="s">
        <v>52</v>
      </c>
      <c r="BF180" t="s">
        <v>31</v>
      </c>
    </row>
    <row r="181" spans="39:58" x14ac:dyDescent="0.2">
      <c r="AM181" s="10" t="s">
        <v>31</v>
      </c>
      <c r="AN181" t="s">
        <v>31</v>
      </c>
      <c r="AO181" t="s">
        <v>32</v>
      </c>
      <c r="AW181" s="10"/>
      <c r="BC181" s="10">
        <v>1</v>
      </c>
      <c r="BD181" s="15">
        <v>-8.8800000000000003E-16</v>
      </c>
      <c r="BE181" t="s">
        <v>52</v>
      </c>
      <c r="BF181" t="s">
        <v>31</v>
      </c>
    </row>
    <row r="182" spans="39:58" x14ac:dyDescent="0.2">
      <c r="AM182" s="10">
        <v>4</v>
      </c>
      <c r="AN182">
        <v>2.0792999999999999</v>
      </c>
      <c r="AO182" t="s">
        <v>32</v>
      </c>
      <c r="AW182" s="10"/>
    </row>
    <row r="183" spans="39:58" x14ac:dyDescent="0.2">
      <c r="AM183" s="10" t="s">
        <v>31</v>
      </c>
      <c r="AN183" t="s">
        <v>31</v>
      </c>
      <c r="AO183" t="s">
        <v>32</v>
      </c>
      <c r="AW183" s="10"/>
      <c r="BC183" s="9"/>
    </row>
    <row r="184" spans="39:58" x14ac:dyDescent="0.2">
      <c r="AM184" s="10">
        <v>9</v>
      </c>
      <c r="AN184">
        <v>1.9456</v>
      </c>
      <c r="AO184" t="s">
        <v>32</v>
      </c>
      <c r="AW184" s="10"/>
    </row>
    <row r="185" spans="39:58" x14ac:dyDescent="0.2">
      <c r="AM185" s="10" t="s">
        <v>31</v>
      </c>
      <c r="AN185" t="s">
        <v>31</v>
      </c>
      <c r="AO185" t="s">
        <v>32</v>
      </c>
      <c r="AW185" s="10"/>
    </row>
    <row r="186" spans="39:58" x14ac:dyDescent="0.2">
      <c r="AM186" s="10">
        <v>7</v>
      </c>
      <c r="AN186">
        <v>1.7914000000000001</v>
      </c>
      <c r="AO186" t="s">
        <v>32</v>
      </c>
      <c r="AW186" s="10"/>
    </row>
    <row r="187" spans="39:58" x14ac:dyDescent="0.2">
      <c r="AM187" s="10" t="s">
        <v>31</v>
      </c>
      <c r="AN187" t="s">
        <v>31</v>
      </c>
      <c r="AO187" t="s">
        <v>32</v>
      </c>
      <c r="AW187" s="10"/>
    </row>
    <row r="188" spans="39:58" x14ac:dyDescent="0.2">
      <c r="AM188" s="10">
        <v>10</v>
      </c>
      <c r="AN188">
        <v>1.6089</v>
      </c>
      <c r="AO188" t="s">
        <v>32</v>
      </c>
      <c r="AW188" s="10"/>
    </row>
    <row r="189" spans="39:58" x14ac:dyDescent="0.2">
      <c r="AM189" s="10" t="s">
        <v>31</v>
      </c>
      <c r="AN189" t="s">
        <v>31</v>
      </c>
      <c r="AO189" t="s">
        <v>32</v>
      </c>
      <c r="AW189" s="83"/>
      <c r="AX189" s="84"/>
      <c r="AY189" s="84"/>
    </row>
    <row r="190" spans="39:58" x14ac:dyDescent="0.2">
      <c r="AM190" s="10">
        <v>3</v>
      </c>
      <c r="AN190">
        <v>1.3863000000000001</v>
      </c>
      <c r="AO190" t="s">
        <v>32</v>
      </c>
    </row>
    <row r="191" spans="39:58" x14ac:dyDescent="0.2">
      <c r="AM191" s="10" t="s">
        <v>31</v>
      </c>
      <c r="AN191" t="s">
        <v>31</v>
      </c>
      <c r="AO191" t="s">
        <v>32</v>
      </c>
      <c r="AW191" s="9"/>
    </row>
    <row r="192" spans="39:58" x14ac:dyDescent="0.2">
      <c r="AM192" s="10">
        <v>5</v>
      </c>
      <c r="AN192">
        <v>1.0984</v>
      </c>
      <c r="AO192" t="s">
        <v>32</v>
      </c>
    </row>
    <row r="193" spans="39:41" x14ac:dyDescent="0.2">
      <c r="AM193" s="10" t="s">
        <v>31</v>
      </c>
      <c r="AN193" t="s">
        <v>31</v>
      </c>
      <c r="AO193" t="s">
        <v>32</v>
      </c>
    </row>
    <row r="194" spans="39:41" x14ac:dyDescent="0.2">
      <c r="AM194" s="10">
        <v>8</v>
      </c>
      <c r="AN194">
        <v>0.69289999999999996</v>
      </c>
      <c r="AO194" t="s">
        <v>32</v>
      </c>
    </row>
    <row r="195" spans="39:41" x14ac:dyDescent="0.2">
      <c r="AM195" s="10" t="s">
        <v>31</v>
      </c>
      <c r="AN195" t="s">
        <v>31</v>
      </c>
      <c r="AO195" t="s">
        <v>32</v>
      </c>
    </row>
    <row r="196" spans="39:41" x14ac:dyDescent="0.2">
      <c r="AM196" s="10">
        <v>2</v>
      </c>
      <c r="AN196">
        <v>8.7699999999999996E-4</v>
      </c>
      <c r="AO196" t="s">
        <v>32</v>
      </c>
    </row>
    <row r="197" spans="39:41" x14ac:dyDescent="0.2">
      <c r="AM197" s="10" t="s">
        <v>31</v>
      </c>
      <c r="AN197" t="s">
        <v>31</v>
      </c>
      <c r="AO197" t="s">
        <v>32</v>
      </c>
    </row>
    <row r="198" spans="39:41" x14ac:dyDescent="0.2">
      <c r="AM198" s="10">
        <v>6</v>
      </c>
      <c r="AN198">
        <v>8.7699999999999996E-4</v>
      </c>
      <c r="AO198" t="s">
        <v>32</v>
      </c>
    </row>
    <row r="199" spans="39:41" x14ac:dyDescent="0.2">
      <c r="AM199" s="10" t="s">
        <v>31</v>
      </c>
      <c r="AN199" t="s">
        <v>31</v>
      </c>
      <c r="AO199" t="s">
        <v>32</v>
      </c>
    </row>
    <row r="200" spans="39:41" x14ac:dyDescent="0.2">
      <c r="AM200" s="10">
        <v>1</v>
      </c>
      <c r="AN200">
        <v>-13.275499999999999</v>
      </c>
      <c r="AO200" t="s">
        <v>32</v>
      </c>
    </row>
    <row r="202" spans="39:41" x14ac:dyDescent="0.2">
      <c r="AM202" s="9"/>
    </row>
  </sheetData>
  <mergeCells count="32">
    <mergeCell ref="AM119:AT119"/>
    <mergeCell ref="AM4:AP4"/>
    <mergeCell ref="AM22:AN22"/>
    <mergeCell ref="AM33:AO33"/>
    <mergeCell ref="AM41:AN41"/>
    <mergeCell ref="AM49:AN49"/>
    <mergeCell ref="AM58:AR58"/>
    <mergeCell ref="AM81:AN81"/>
    <mergeCell ref="AM89:AN89"/>
    <mergeCell ref="AM94:AP94"/>
    <mergeCell ref="AM99:AQ99"/>
    <mergeCell ref="AM103:AR103"/>
    <mergeCell ref="AW189:AY189"/>
    <mergeCell ref="BC159:BF159"/>
    <mergeCell ref="BE160:BF160"/>
    <mergeCell ref="AM177:AO177"/>
    <mergeCell ref="AM178:AO178"/>
    <mergeCell ref="BC80:BG80"/>
    <mergeCell ref="BC84:BH84"/>
    <mergeCell ref="BC100:BJ100"/>
    <mergeCell ref="BC158:BF158"/>
    <mergeCell ref="BC4:BF4"/>
    <mergeCell ref="BC22:BD22"/>
    <mergeCell ref="BC32:BE32"/>
    <mergeCell ref="BC40:BD40"/>
    <mergeCell ref="BC48:BD48"/>
    <mergeCell ref="BC57:BH57"/>
    <mergeCell ref="BS1:BT1"/>
    <mergeCell ref="BS2:BT2"/>
    <mergeCell ref="BO15:BR15"/>
    <mergeCell ref="BC65:BD65"/>
    <mergeCell ref="BC75:BF7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EDEC-CE56-4F1C-95F2-BA450BDAA05D}">
  <dimension ref="A1:BQ232"/>
  <sheetViews>
    <sheetView tabSelected="1" topLeftCell="A58" workbookViewId="0">
      <selection activeCell="AR69" sqref="AR69"/>
    </sheetView>
  </sheetViews>
  <sheetFormatPr baseColWidth="10" defaultColWidth="8.83203125" defaultRowHeight="15" x14ac:dyDescent="0.2"/>
  <cols>
    <col min="11" max="11" width="12.5" bestFit="1" customWidth="1"/>
    <col min="12" max="12" width="12.5" customWidth="1"/>
    <col min="13" max="13" width="9.1640625" style="24"/>
    <col min="22" max="22" width="9.1640625" style="5"/>
  </cols>
  <sheetData>
    <row r="1" spans="1:69" x14ac:dyDescent="0.2">
      <c r="A1" t="s">
        <v>0</v>
      </c>
      <c r="B1" t="s">
        <v>241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s="24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s="5" t="s">
        <v>24</v>
      </c>
      <c r="W1" t="s">
        <v>25</v>
      </c>
      <c r="X1" t="s">
        <v>26</v>
      </c>
      <c r="Z1" t="s">
        <v>8</v>
      </c>
      <c r="AA1" t="s">
        <v>10</v>
      </c>
      <c r="AB1" t="s">
        <v>24</v>
      </c>
      <c r="AE1" t="s">
        <v>242</v>
      </c>
      <c r="AJ1" s="8" t="s">
        <v>28</v>
      </c>
      <c r="AL1" s="5" t="s">
        <v>243</v>
      </c>
      <c r="AV1" t="s">
        <v>242</v>
      </c>
      <c r="AY1" s="20"/>
      <c r="AZ1" s="20"/>
      <c r="BA1" s="66" t="s">
        <v>28</v>
      </c>
      <c r="BB1" s="20"/>
      <c r="BC1" s="56" t="s">
        <v>244</v>
      </c>
      <c r="BD1" s="20"/>
      <c r="BE1" s="20"/>
      <c r="BF1" s="20"/>
      <c r="BG1" s="20" t="s">
        <v>245</v>
      </c>
      <c r="BH1" s="18" t="s">
        <v>103</v>
      </c>
      <c r="BI1" s="20">
        <v>4.0548000000000002</v>
      </c>
      <c r="BJ1" s="20" t="s">
        <v>31</v>
      </c>
      <c r="BK1" s="20" t="s">
        <v>32</v>
      </c>
      <c r="BL1" s="20" t="s">
        <v>31</v>
      </c>
    </row>
    <row r="2" spans="1:69" x14ac:dyDescent="0.2">
      <c r="A2" s="2">
        <v>45434</v>
      </c>
      <c r="B2" s="2" t="s">
        <v>246</v>
      </c>
      <c r="C2" s="2" t="s">
        <v>247</v>
      </c>
      <c r="D2" s="2" t="s">
        <v>248</v>
      </c>
      <c r="E2" s="2" t="s">
        <v>249</v>
      </c>
      <c r="F2" t="s">
        <v>250</v>
      </c>
      <c r="G2" t="s">
        <v>103</v>
      </c>
      <c r="H2" t="s">
        <v>45</v>
      </c>
      <c r="I2" t="s">
        <v>251</v>
      </c>
      <c r="J2">
        <v>8</v>
      </c>
      <c r="K2">
        <v>3.0763889999999999E-2</v>
      </c>
      <c r="L2">
        <f>J2*K2</f>
        <v>0.24611111999999999</v>
      </c>
      <c r="M2" s="24">
        <f t="shared" ref="M2:M33" si="0">SUM(O2:T2)</f>
        <v>10</v>
      </c>
      <c r="N2">
        <v>0</v>
      </c>
      <c r="O2">
        <v>1</v>
      </c>
      <c r="P2">
        <v>0</v>
      </c>
      <c r="Q2">
        <v>1</v>
      </c>
      <c r="R2">
        <v>1</v>
      </c>
      <c r="S2">
        <v>7</v>
      </c>
      <c r="T2">
        <v>0</v>
      </c>
      <c r="U2">
        <v>1</v>
      </c>
      <c r="V2" s="25">
        <f>(M2/J2)*32.5</f>
        <v>40.625</v>
      </c>
      <c r="W2">
        <f>(N2*1+O2*2+P2*3+Q2*4+R2*5+S2*6+T2*7)/(N2+O2+P2+Q2+R2+S2+T2)</f>
        <v>5.3</v>
      </c>
      <c r="Z2" t="s">
        <v>103</v>
      </c>
      <c r="AA2" t="s">
        <v>45</v>
      </c>
      <c r="AB2" s="7">
        <v>40.625</v>
      </c>
      <c r="AE2" t="s">
        <v>252</v>
      </c>
      <c r="AV2" t="s">
        <v>252</v>
      </c>
      <c r="AY2" s="20"/>
      <c r="AZ2" s="20"/>
      <c r="BA2" s="20"/>
      <c r="BB2" s="20"/>
      <c r="BC2" s="20"/>
      <c r="BD2" s="20"/>
      <c r="BE2" s="20"/>
      <c r="BF2" s="20"/>
      <c r="BG2" s="20"/>
      <c r="BH2" s="18" t="s">
        <v>31</v>
      </c>
      <c r="BI2" s="20" t="s">
        <v>31</v>
      </c>
      <c r="BJ2" s="20" t="s">
        <v>31</v>
      </c>
      <c r="BK2" s="20" t="s">
        <v>32</v>
      </c>
      <c r="BL2" s="20" t="s">
        <v>31</v>
      </c>
    </row>
    <row r="3" spans="1:69" x14ac:dyDescent="0.2">
      <c r="A3" s="2">
        <v>45434</v>
      </c>
      <c r="B3" s="2" t="s">
        <v>246</v>
      </c>
      <c r="C3" s="2" t="s">
        <v>247</v>
      </c>
      <c r="D3" s="2" t="s">
        <v>248</v>
      </c>
      <c r="E3" s="2" t="s">
        <v>249</v>
      </c>
      <c r="F3" t="s">
        <v>250</v>
      </c>
      <c r="G3" t="s">
        <v>104</v>
      </c>
      <c r="H3" t="s">
        <v>45</v>
      </c>
      <c r="I3" t="s">
        <v>251</v>
      </c>
      <c r="J3">
        <v>8</v>
      </c>
      <c r="K3">
        <v>3.0763889999999999E-2</v>
      </c>
      <c r="L3">
        <f t="shared" ref="L3:L67" si="1">J3*K3</f>
        <v>0.24611111999999999</v>
      </c>
      <c r="M3" s="24">
        <f t="shared" si="0"/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25">
        <f t="shared" ref="V3:V66" si="2">(M3/J3)*32.5</f>
        <v>0</v>
      </c>
      <c r="W3" t="e">
        <f t="shared" ref="W3:W66" si="3">(N3*1+O3*2+P3*3+Q3*4+R3*5+S3*6+T3*7)/(N3+O3+P3+Q3+R3+S3+T3)</f>
        <v>#DIV/0!</v>
      </c>
      <c r="Z3" t="s">
        <v>104</v>
      </c>
      <c r="AA3" t="s">
        <v>45</v>
      </c>
      <c r="AB3" s="7">
        <v>0</v>
      </c>
      <c r="AE3" t="s">
        <v>49</v>
      </c>
      <c r="AJ3" s="9" t="s">
        <v>50</v>
      </c>
      <c r="AO3" t="s">
        <v>245</v>
      </c>
      <c r="AP3" s="10" t="s">
        <v>103</v>
      </c>
      <c r="AQ3">
        <v>4.4199000000000002</v>
      </c>
      <c r="AR3" t="s">
        <v>31</v>
      </c>
      <c r="AS3" t="s">
        <v>32</v>
      </c>
      <c r="AT3" t="s">
        <v>31</v>
      </c>
      <c r="AV3" t="s">
        <v>51</v>
      </c>
      <c r="AY3" s="20"/>
      <c r="AZ3" s="20"/>
      <c r="BA3" s="66" t="s">
        <v>50</v>
      </c>
      <c r="BB3" s="20"/>
      <c r="BC3" s="20"/>
      <c r="BD3" s="20"/>
      <c r="BE3" s="20"/>
      <c r="BF3" s="73" t="s">
        <v>253</v>
      </c>
      <c r="BG3" s="20" t="s">
        <v>254</v>
      </c>
      <c r="BH3" s="18" t="s">
        <v>131</v>
      </c>
      <c r="BI3" s="20">
        <v>3.7281</v>
      </c>
      <c r="BJ3" s="20" t="s">
        <v>31</v>
      </c>
      <c r="BK3" s="20" t="s">
        <v>32</v>
      </c>
      <c r="BL3" s="20" t="s">
        <v>31</v>
      </c>
      <c r="BM3" s="10" t="s">
        <v>63</v>
      </c>
      <c r="BP3" s="11" t="s">
        <v>65</v>
      </c>
      <c r="BQ3" s="11" t="s">
        <v>66</v>
      </c>
    </row>
    <row r="4" spans="1:69" x14ac:dyDescent="0.2">
      <c r="A4" s="2">
        <v>45434</v>
      </c>
      <c r="B4" s="2" t="s">
        <v>246</v>
      </c>
      <c r="C4" s="2" t="s">
        <v>247</v>
      </c>
      <c r="D4" s="2" t="s">
        <v>248</v>
      </c>
      <c r="E4" s="2" t="s">
        <v>249</v>
      </c>
      <c r="F4" t="s">
        <v>250</v>
      </c>
      <c r="G4" t="s">
        <v>105</v>
      </c>
      <c r="H4" t="s">
        <v>45</v>
      </c>
      <c r="I4" t="s">
        <v>251</v>
      </c>
      <c r="J4">
        <v>8</v>
      </c>
      <c r="K4">
        <v>3.0763889999999999E-2</v>
      </c>
      <c r="L4">
        <f t="shared" si="1"/>
        <v>0.24611111999999999</v>
      </c>
      <c r="M4" s="24">
        <f t="shared" si="0"/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 s="25">
        <f t="shared" si="2"/>
        <v>0</v>
      </c>
      <c r="W4" t="e">
        <f t="shared" si="3"/>
        <v>#DIV/0!</v>
      </c>
      <c r="Z4" t="s">
        <v>105</v>
      </c>
      <c r="AA4" t="s">
        <v>45</v>
      </c>
      <c r="AB4" s="7">
        <v>0</v>
      </c>
      <c r="AE4" t="s">
        <v>103</v>
      </c>
      <c r="AF4" t="s">
        <v>45</v>
      </c>
      <c r="AG4">
        <v>41</v>
      </c>
      <c r="AJ4" s="78" t="s">
        <v>58</v>
      </c>
      <c r="AK4" s="79"/>
      <c r="AL4" s="79"/>
      <c r="AM4" s="79"/>
      <c r="AP4" s="10" t="s">
        <v>31</v>
      </c>
      <c r="AQ4" t="s">
        <v>31</v>
      </c>
      <c r="AR4" t="s">
        <v>31</v>
      </c>
      <c r="AS4" t="s">
        <v>32</v>
      </c>
      <c r="AT4" t="s">
        <v>31</v>
      </c>
      <c r="AV4" t="s">
        <v>49</v>
      </c>
      <c r="AY4" s="20"/>
      <c r="AZ4" s="20"/>
      <c r="BA4" s="80" t="s">
        <v>58</v>
      </c>
      <c r="BB4" s="81"/>
      <c r="BC4" s="81"/>
      <c r="BD4" s="81"/>
      <c r="BE4" s="20"/>
      <c r="BF4" s="73"/>
      <c r="BG4" s="20"/>
      <c r="BH4" s="18" t="s">
        <v>31</v>
      </c>
      <c r="BI4" s="20" t="s">
        <v>31</v>
      </c>
      <c r="BJ4" s="20" t="s">
        <v>31</v>
      </c>
      <c r="BK4" s="20" t="s">
        <v>32</v>
      </c>
      <c r="BL4" s="20" t="s">
        <v>31</v>
      </c>
      <c r="BM4" s="10" t="s">
        <v>103</v>
      </c>
      <c r="BN4" s="11"/>
      <c r="BO4" s="11" t="s">
        <v>245</v>
      </c>
      <c r="BP4">
        <v>80.166666699999993</v>
      </c>
      <c r="BQ4">
        <v>24.960524400000001</v>
      </c>
    </row>
    <row r="5" spans="1:69" x14ac:dyDescent="0.2">
      <c r="A5" s="2">
        <v>45434</v>
      </c>
      <c r="B5" s="2" t="s">
        <v>246</v>
      </c>
      <c r="C5" s="2" t="s">
        <v>247</v>
      </c>
      <c r="D5" s="2" t="s">
        <v>248</v>
      </c>
      <c r="E5" s="2" t="s">
        <v>249</v>
      </c>
      <c r="F5" t="s">
        <v>250</v>
      </c>
      <c r="G5" t="s">
        <v>107</v>
      </c>
      <c r="H5" t="s">
        <v>45</v>
      </c>
      <c r="I5" t="s">
        <v>251</v>
      </c>
      <c r="J5">
        <v>8</v>
      </c>
      <c r="K5">
        <v>3.0763889999999999E-2</v>
      </c>
      <c r="L5">
        <f t="shared" si="1"/>
        <v>0.24611111999999999</v>
      </c>
      <c r="M5" s="24">
        <f t="shared" si="0"/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 s="25">
        <f t="shared" si="2"/>
        <v>0</v>
      </c>
      <c r="W5" t="e">
        <f t="shared" si="3"/>
        <v>#DIV/0!</v>
      </c>
      <c r="Z5" t="s">
        <v>107</v>
      </c>
      <c r="AA5" t="s">
        <v>45</v>
      </c>
      <c r="AB5" s="7">
        <v>0</v>
      </c>
      <c r="AE5" t="s">
        <v>104</v>
      </c>
      <c r="AF5" t="s">
        <v>45</v>
      </c>
      <c r="AG5">
        <v>0</v>
      </c>
      <c r="AJ5" s="10" t="s">
        <v>63</v>
      </c>
      <c r="AK5" s="11" t="s">
        <v>64</v>
      </c>
      <c r="AL5" s="11" t="s">
        <v>65</v>
      </c>
      <c r="AM5" s="11" t="s">
        <v>66</v>
      </c>
      <c r="AN5" s="28" t="s">
        <v>253</v>
      </c>
      <c r="AO5" t="s">
        <v>254</v>
      </c>
      <c r="AP5" s="10" t="s">
        <v>131</v>
      </c>
      <c r="AQ5">
        <v>3.9803000000000002</v>
      </c>
      <c r="AR5" t="s">
        <v>31</v>
      </c>
      <c r="AS5" t="s">
        <v>32</v>
      </c>
      <c r="AT5" t="s">
        <v>31</v>
      </c>
      <c r="AV5" t="s">
        <v>103</v>
      </c>
      <c r="AW5" t="s">
        <v>45</v>
      </c>
      <c r="AX5">
        <v>41</v>
      </c>
      <c r="AY5" s="20"/>
      <c r="AZ5" s="20"/>
      <c r="BA5" s="18" t="s">
        <v>63</v>
      </c>
      <c r="BB5" s="19" t="s">
        <v>64</v>
      </c>
      <c r="BC5" s="19" t="s">
        <v>65</v>
      </c>
      <c r="BD5" s="19" t="s">
        <v>66</v>
      </c>
      <c r="BE5" s="67" t="s">
        <v>255</v>
      </c>
      <c r="BF5" s="73" t="s">
        <v>253</v>
      </c>
      <c r="BG5" s="20" t="s">
        <v>88</v>
      </c>
      <c r="BH5" s="18" t="s">
        <v>125</v>
      </c>
      <c r="BI5" s="20">
        <v>2.9670000000000001</v>
      </c>
      <c r="BJ5" s="20" t="s">
        <v>52</v>
      </c>
      <c r="BK5" s="20" t="s">
        <v>32</v>
      </c>
      <c r="BL5" s="20" t="s">
        <v>31</v>
      </c>
      <c r="BM5" s="10" t="s">
        <v>104</v>
      </c>
      <c r="BN5" s="35" t="s">
        <v>256</v>
      </c>
      <c r="BO5" s="30" t="s">
        <v>257</v>
      </c>
      <c r="BP5">
        <v>4.6666667000000004</v>
      </c>
      <c r="BQ5">
        <v>4.6666667000000004</v>
      </c>
    </row>
    <row r="6" spans="1:69" x14ac:dyDescent="0.2">
      <c r="A6" s="2">
        <v>45434</v>
      </c>
      <c r="B6" s="2" t="s">
        <v>246</v>
      </c>
      <c r="C6" s="2" t="s">
        <v>247</v>
      </c>
      <c r="D6" s="2" t="s">
        <v>248</v>
      </c>
      <c r="E6" s="2" t="s">
        <v>249</v>
      </c>
      <c r="F6" t="s">
        <v>250</v>
      </c>
      <c r="G6" t="s">
        <v>109</v>
      </c>
      <c r="H6" t="s">
        <v>45</v>
      </c>
      <c r="I6" t="s">
        <v>251</v>
      </c>
      <c r="J6">
        <v>8</v>
      </c>
      <c r="K6">
        <v>3.0763889999999999E-2</v>
      </c>
      <c r="L6">
        <f t="shared" si="1"/>
        <v>0.24611111999999999</v>
      </c>
      <c r="M6" s="24">
        <f t="shared" si="0"/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 s="25">
        <f t="shared" si="2"/>
        <v>0</v>
      </c>
      <c r="W6" t="e">
        <f t="shared" si="3"/>
        <v>#DIV/0!</v>
      </c>
      <c r="Z6" t="s">
        <v>109</v>
      </c>
      <c r="AA6" t="s">
        <v>45</v>
      </c>
      <c r="AB6" s="7">
        <v>0</v>
      </c>
      <c r="AE6" t="s">
        <v>105</v>
      </c>
      <c r="AF6" t="s">
        <v>45</v>
      </c>
      <c r="AG6">
        <v>0</v>
      </c>
      <c r="AH6" s="11"/>
      <c r="AI6" s="11" t="s">
        <v>245</v>
      </c>
      <c r="AJ6" s="10" t="s">
        <v>103</v>
      </c>
      <c r="AK6" s="11">
        <v>6</v>
      </c>
      <c r="AL6" s="4">
        <v>80.166666699999993</v>
      </c>
      <c r="AM6" s="4">
        <v>24.960524400000001</v>
      </c>
      <c r="AN6" s="28"/>
      <c r="AP6" s="10" t="s">
        <v>31</v>
      </c>
      <c r="AQ6" t="s">
        <v>31</v>
      </c>
      <c r="AR6" t="s">
        <v>31</v>
      </c>
      <c r="AS6" t="s">
        <v>32</v>
      </c>
      <c r="AT6" t="s">
        <v>31</v>
      </c>
      <c r="AV6" t="s">
        <v>104</v>
      </c>
      <c r="AW6" t="s">
        <v>45</v>
      </c>
      <c r="AX6">
        <v>0</v>
      </c>
      <c r="AY6" s="19"/>
      <c r="AZ6" s="19" t="s">
        <v>245</v>
      </c>
      <c r="BA6" s="18" t="s">
        <v>103</v>
      </c>
      <c r="BB6" s="19">
        <v>6</v>
      </c>
      <c r="BC6" s="20">
        <v>80.166666699999993</v>
      </c>
      <c r="BD6" s="20">
        <v>24.960524400000001</v>
      </c>
      <c r="BE6" s="68">
        <v>0</v>
      </c>
      <c r="BF6" s="73"/>
      <c r="BG6" s="20"/>
      <c r="BH6" s="18" t="s">
        <v>31</v>
      </c>
      <c r="BI6" s="20" t="s">
        <v>31</v>
      </c>
      <c r="BJ6" s="20" t="s">
        <v>52</v>
      </c>
      <c r="BK6" s="20" t="s">
        <v>32</v>
      </c>
      <c r="BL6" s="20" t="s">
        <v>31</v>
      </c>
      <c r="BM6" s="10" t="s">
        <v>105</v>
      </c>
      <c r="BN6" s="35" t="s">
        <v>256</v>
      </c>
      <c r="BO6" s="30" t="s">
        <v>93</v>
      </c>
      <c r="BP6">
        <v>3.3333333000000001</v>
      </c>
      <c r="BQ6">
        <v>2.1705093999999998</v>
      </c>
    </row>
    <row r="7" spans="1:69" x14ac:dyDescent="0.2">
      <c r="A7" s="2">
        <v>45434</v>
      </c>
      <c r="B7" s="2" t="s">
        <v>246</v>
      </c>
      <c r="C7" s="2" t="s">
        <v>247</v>
      </c>
      <c r="D7" s="2" t="s">
        <v>248</v>
      </c>
      <c r="E7" s="2" t="s">
        <v>249</v>
      </c>
      <c r="F7" t="s">
        <v>250</v>
      </c>
      <c r="G7" t="s">
        <v>112</v>
      </c>
      <c r="H7" t="s">
        <v>45</v>
      </c>
      <c r="I7" t="s">
        <v>251</v>
      </c>
      <c r="J7">
        <v>8</v>
      </c>
      <c r="K7">
        <v>3.0763889999999999E-2</v>
      </c>
      <c r="L7">
        <f t="shared" si="1"/>
        <v>0.24611111999999999</v>
      </c>
      <c r="M7" s="24">
        <f t="shared" si="0"/>
        <v>5</v>
      </c>
      <c r="N7">
        <v>0</v>
      </c>
      <c r="O7">
        <v>0</v>
      </c>
      <c r="P7">
        <v>0</v>
      </c>
      <c r="Q7">
        <v>0</v>
      </c>
      <c r="R7">
        <v>4</v>
      </c>
      <c r="S7">
        <v>0</v>
      </c>
      <c r="T7">
        <v>1</v>
      </c>
      <c r="U7">
        <v>0</v>
      </c>
      <c r="V7" s="25">
        <f t="shared" si="2"/>
        <v>20.3125</v>
      </c>
      <c r="W7">
        <f t="shared" si="3"/>
        <v>5.4</v>
      </c>
      <c r="Z7" t="s">
        <v>112</v>
      </c>
      <c r="AA7" t="s">
        <v>45</v>
      </c>
      <c r="AB7" s="7">
        <v>20.3125</v>
      </c>
      <c r="AE7" t="s">
        <v>107</v>
      </c>
      <c r="AF7" t="s">
        <v>45</v>
      </c>
      <c r="AG7">
        <v>0</v>
      </c>
      <c r="AH7" s="35" t="s">
        <v>256</v>
      </c>
      <c r="AI7" s="30" t="s">
        <v>257</v>
      </c>
      <c r="AJ7" s="29" t="s">
        <v>104</v>
      </c>
      <c r="AK7" s="30">
        <v>6</v>
      </c>
      <c r="AL7" s="31">
        <v>4.6666667000000004</v>
      </c>
      <c r="AM7" s="31">
        <v>4.6666667000000004</v>
      </c>
      <c r="AN7" s="28" t="s">
        <v>253</v>
      </c>
      <c r="AO7" t="s">
        <v>88</v>
      </c>
      <c r="AP7" s="10" t="s">
        <v>125</v>
      </c>
      <c r="AQ7">
        <v>3.3769999999999998</v>
      </c>
      <c r="AR7" t="s">
        <v>52</v>
      </c>
      <c r="AS7" t="s">
        <v>32</v>
      </c>
      <c r="AT7" t="s">
        <v>31</v>
      </c>
      <c r="AV7" t="s">
        <v>105</v>
      </c>
      <c r="AW7" t="s">
        <v>45</v>
      </c>
      <c r="AX7">
        <v>0</v>
      </c>
      <c r="AY7" s="69" t="s">
        <v>256</v>
      </c>
      <c r="AZ7" s="70" t="s">
        <v>257</v>
      </c>
      <c r="BA7" s="18" t="s">
        <v>104</v>
      </c>
      <c r="BB7" s="19">
        <v>6</v>
      </c>
      <c r="BC7" s="20">
        <v>4.6666667000000004</v>
      </c>
      <c r="BD7" s="20">
        <v>4.6666667000000004</v>
      </c>
      <c r="BE7" s="65">
        <v>94.2</v>
      </c>
      <c r="BF7" s="73" t="s">
        <v>253</v>
      </c>
      <c r="BG7" s="20" t="s">
        <v>258</v>
      </c>
      <c r="BH7" s="18" t="s">
        <v>259</v>
      </c>
      <c r="BI7" s="20">
        <v>2.7949999999999999</v>
      </c>
      <c r="BJ7" s="20" t="s">
        <v>52</v>
      </c>
      <c r="BK7" s="20" t="s">
        <v>32</v>
      </c>
      <c r="BL7" s="20" t="s">
        <v>260</v>
      </c>
      <c r="BM7" s="10" t="s">
        <v>107</v>
      </c>
      <c r="BN7" s="35" t="s">
        <v>256</v>
      </c>
      <c r="BO7" s="30" t="s">
        <v>88</v>
      </c>
      <c r="BP7">
        <v>3.3333333000000001</v>
      </c>
      <c r="BQ7">
        <v>2.1705093999999998</v>
      </c>
    </row>
    <row r="8" spans="1:69" x14ac:dyDescent="0.2">
      <c r="A8" s="2">
        <v>45434</v>
      </c>
      <c r="B8" s="2" t="s">
        <v>246</v>
      </c>
      <c r="C8" s="2" t="s">
        <v>247</v>
      </c>
      <c r="D8" s="2" t="s">
        <v>248</v>
      </c>
      <c r="E8" s="2" t="s">
        <v>249</v>
      </c>
      <c r="F8" t="s">
        <v>250</v>
      </c>
      <c r="G8" t="s">
        <v>117</v>
      </c>
      <c r="H8" t="s">
        <v>45</v>
      </c>
      <c r="I8" t="s">
        <v>251</v>
      </c>
      <c r="J8">
        <v>8</v>
      </c>
      <c r="K8">
        <v>3.0763889999999999E-2</v>
      </c>
      <c r="L8">
        <f t="shared" si="1"/>
        <v>0.24611111999999999</v>
      </c>
      <c r="M8" s="24">
        <f t="shared" si="0"/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2</v>
      </c>
      <c r="T8">
        <v>0</v>
      </c>
      <c r="U8">
        <v>0</v>
      </c>
      <c r="V8" s="25">
        <f t="shared" si="2"/>
        <v>8.125</v>
      </c>
      <c r="W8">
        <f t="shared" si="3"/>
        <v>6</v>
      </c>
      <c r="Z8" t="s">
        <v>117</v>
      </c>
      <c r="AA8" t="s">
        <v>45</v>
      </c>
      <c r="AB8" s="7">
        <v>8.125</v>
      </c>
      <c r="AE8" t="s">
        <v>109</v>
      </c>
      <c r="AF8" t="s">
        <v>45</v>
      </c>
      <c r="AG8">
        <v>0</v>
      </c>
      <c r="AH8" s="35" t="s">
        <v>256</v>
      </c>
      <c r="AI8" s="30" t="s">
        <v>93</v>
      </c>
      <c r="AJ8" s="29" t="s">
        <v>105</v>
      </c>
      <c r="AK8" s="30">
        <v>6</v>
      </c>
      <c r="AL8" s="31">
        <v>3.3333333000000001</v>
      </c>
      <c r="AM8" s="31">
        <v>2.1705093999999998</v>
      </c>
      <c r="AN8" s="28"/>
      <c r="AP8" s="10" t="s">
        <v>31</v>
      </c>
      <c r="AQ8" t="s">
        <v>31</v>
      </c>
      <c r="AR8" t="s">
        <v>52</v>
      </c>
      <c r="AS8" t="s">
        <v>32</v>
      </c>
      <c r="AT8" t="s">
        <v>31</v>
      </c>
      <c r="AV8" t="s">
        <v>107</v>
      </c>
      <c r="AW8" t="s">
        <v>45</v>
      </c>
      <c r="AX8">
        <v>0</v>
      </c>
      <c r="AY8" s="69" t="s">
        <v>256</v>
      </c>
      <c r="AZ8" s="70" t="s">
        <v>93</v>
      </c>
      <c r="BA8" s="18" t="s">
        <v>105</v>
      </c>
      <c r="BB8" s="19">
        <v>6</v>
      </c>
      <c r="BC8" s="20">
        <v>3.3333333000000001</v>
      </c>
      <c r="BD8" s="20">
        <v>2.1705093999999998</v>
      </c>
      <c r="BE8" s="65">
        <v>95.8</v>
      </c>
      <c r="BF8" s="73"/>
      <c r="BG8" s="20"/>
      <c r="BH8" s="18" t="s">
        <v>31</v>
      </c>
      <c r="BI8" s="20" t="s">
        <v>31</v>
      </c>
      <c r="BJ8" s="20" t="s">
        <v>52</v>
      </c>
      <c r="BK8" s="20" t="s">
        <v>32</v>
      </c>
      <c r="BL8" s="20" t="s">
        <v>260</v>
      </c>
      <c r="BM8" s="10" t="s">
        <v>109</v>
      </c>
      <c r="BN8" s="35" t="s">
        <v>256</v>
      </c>
      <c r="BO8" s="30" t="s">
        <v>261</v>
      </c>
      <c r="BP8">
        <v>2</v>
      </c>
      <c r="BQ8">
        <v>1.3662601000000001</v>
      </c>
    </row>
    <row r="9" spans="1:69" x14ac:dyDescent="0.2">
      <c r="A9" s="2">
        <v>45434</v>
      </c>
      <c r="B9" s="2" t="s">
        <v>246</v>
      </c>
      <c r="C9" s="2" t="s">
        <v>247</v>
      </c>
      <c r="D9" s="2" t="s">
        <v>248</v>
      </c>
      <c r="E9" s="2" t="s">
        <v>249</v>
      </c>
      <c r="F9" t="s">
        <v>250</v>
      </c>
      <c r="G9" t="s">
        <v>121</v>
      </c>
      <c r="H9" t="s">
        <v>45</v>
      </c>
      <c r="I9" t="s">
        <v>251</v>
      </c>
      <c r="J9">
        <v>8</v>
      </c>
      <c r="K9">
        <v>3.0763889999999999E-2</v>
      </c>
      <c r="L9">
        <f t="shared" si="1"/>
        <v>0.24611111999999999</v>
      </c>
      <c r="M9" s="24">
        <f t="shared" si="0"/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25">
        <f t="shared" si="2"/>
        <v>0</v>
      </c>
      <c r="W9" t="e">
        <f t="shared" si="3"/>
        <v>#DIV/0!</v>
      </c>
      <c r="Z9" t="s">
        <v>121</v>
      </c>
      <c r="AA9" t="s">
        <v>45</v>
      </c>
      <c r="AB9" s="7">
        <v>0</v>
      </c>
      <c r="AE9" t="s">
        <v>112</v>
      </c>
      <c r="AF9" t="s">
        <v>45</v>
      </c>
      <c r="AG9">
        <v>20</v>
      </c>
      <c r="AH9" s="35" t="s">
        <v>256</v>
      </c>
      <c r="AI9" s="30" t="s">
        <v>88</v>
      </c>
      <c r="AJ9" s="29" t="s">
        <v>107</v>
      </c>
      <c r="AK9" s="30">
        <v>6</v>
      </c>
      <c r="AL9" s="31">
        <v>3.3333333000000001</v>
      </c>
      <c r="AM9" s="31">
        <v>2.1705093999999998</v>
      </c>
      <c r="AN9" s="28" t="s">
        <v>253</v>
      </c>
      <c r="AO9" t="s">
        <v>258</v>
      </c>
      <c r="AP9" s="10" t="s">
        <v>259</v>
      </c>
      <c r="AQ9">
        <v>3.2522000000000002</v>
      </c>
      <c r="AR9" t="s">
        <v>52</v>
      </c>
      <c r="AS9" t="s">
        <v>32</v>
      </c>
      <c r="AT9" t="s">
        <v>31</v>
      </c>
      <c r="AV9" t="s">
        <v>109</v>
      </c>
      <c r="AW9" t="s">
        <v>45</v>
      </c>
      <c r="AX9">
        <v>0</v>
      </c>
      <c r="AY9" s="69" t="s">
        <v>256</v>
      </c>
      <c r="AZ9" s="70" t="s">
        <v>88</v>
      </c>
      <c r="BA9" s="18" t="s">
        <v>107</v>
      </c>
      <c r="BB9" s="19">
        <v>6</v>
      </c>
      <c r="BC9" s="20">
        <v>3.3333333000000001</v>
      </c>
      <c r="BD9" s="20">
        <v>2.1705093999999998</v>
      </c>
      <c r="BE9" s="65">
        <v>95.8</v>
      </c>
      <c r="BF9" s="73" t="s">
        <v>256</v>
      </c>
      <c r="BG9" s="20" t="s">
        <v>87</v>
      </c>
      <c r="BH9" s="18" t="s">
        <v>112</v>
      </c>
      <c r="BI9" s="20">
        <v>2.7751999999999999</v>
      </c>
      <c r="BJ9" s="20" t="s">
        <v>52</v>
      </c>
      <c r="BK9" s="20" t="s">
        <v>32</v>
      </c>
      <c r="BL9" s="20" t="s">
        <v>260</v>
      </c>
      <c r="BM9" s="10" t="s">
        <v>112</v>
      </c>
      <c r="BN9" s="35" t="s">
        <v>256</v>
      </c>
      <c r="BO9" s="11" t="s">
        <v>87</v>
      </c>
      <c r="BP9">
        <v>25.1666667</v>
      </c>
      <c r="BQ9">
        <v>7.5956859000000003</v>
      </c>
    </row>
    <row r="10" spans="1:69" x14ac:dyDescent="0.2">
      <c r="A10" s="2">
        <v>45434</v>
      </c>
      <c r="B10" s="2" t="s">
        <v>246</v>
      </c>
      <c r="C10" s="2" t="s">
        <v>247</v>
      </c>
      <c r="D10" s="2" t="s">
        <v>248</v>
      </c>
      <c r="E10" s="2" t="s">
        <v>249</v>
      </c>
      <c r="F10" t="s">
        <v>250</v>
      </c>
      <c r="G10" t="s">
        <v>125</v>
      </c>
      <c r="H10" t="s">
        <v>45</v>
      </c>
      <c r="I10" t="s">
        <v>251</v>
      </c>
      <c r="J10">
        <v>8</v>
      </c>
      <c r="K10">
        <v>3.0763889999999999E-2</v>
      </c>
      <c r="L10">
        <f t="shared" si="1"/>
        <v>0.24611111999999999</v>
      </c>
      <c r="M10" s="24">
        <f t="shared" si="0"/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25">
        <f t="shared" si="2"/>
        <v>0</v>
      </c>
      <c r="W10" t="e">
        <f t="shared" si="3"/>
        <v>#DIV/0!</v>
      </c>
      <c r="Z10" t="s">
        <v>125</v>
      </c>
      <c r="AA10" t="s">
        <v>45</v>
      </c>
      <c r="AB10" s="7">
        <v>0</v>
      </c>
      <c r="AE10" t="s">
        <v>117</v>
      </c>
      <c r="AF10" t="s">
        <v>45</v>
      </c>
      <c r="AG10">
        <v>8</v>
      </c>
      <c r="AH10" s="35" t="s">
        <v>256</v>
      </c>
      <c r="AI10" s="30" t="s">
        <v>261</v>
      </c>
      <c r="AJ10" s="29" t="s">
        <v>109</v>
      </c>
      <c r="AK10" s="30">
        <v>6</v>
      </c>
      <c r="AL10" s="31">
        <v>2</v>
      </c>
      <c r="AM10" s="31">
        <v>1.3662601000000001</v>
      </c>
      <c r="AN10" s="28"/>
      <c r="AP10" s="10" t="s">
        <v>31</v>
      </c>
      <c r="AQ10" t="s">
        <v>31</v>
      </c>
      <c r="AR10" t="s">
        <v>52</v>
      </c>
      <c r="AS10" t="s">
        <v>32</v>
      </c>
      <c r="AT10" t="s">
        <v>31</v>
      </c>
      <c r="AV10" t="s">
        <v>112</v>
      </c>
      <c r="AW10" t="s">
        <v>45</v>
      </c>
      <c r="AX10">
        <v>20</v>
      </c>
      <c r="AY10" s="69" t="s">
        <v>256</v>
      </c>
      <c r="AZ10" s="70" t="s">
        <v>261</v>
      </c>
      <c r="BA10" s="18" t="s">
        <v>109</v>
      </c>
      <c r="BB10" s="19">
        <v>6</v>
      </c>
      <c r="BC10" s="20">
        <v>2</v>
      </c>
      <c r="BD10" s="20">
        <v>1.3662601000000001</v>
      </c>
      <c r="BE10" s="65">
        <v>97.5</v>
      </c>
      <c r="BF10" s="73"/>
      <c r="BG10" s="20"/>
      <c r="BH10" s="18" t="s">
        <v>31</v>
      </c>
      <c r="BI10" s="20" t="s">
        <v>31</v>
      </c>
      <c r="BJ10" s="20" t="s">
        <v>52</v>
      </c>
      <c r="BK10" s="20" t="s">
        <v>32</v>
      </c>
      <c r="BL10" s="20" t="s">
        <v>260</v>
      </c>
      <c r="BM10" s="10" t="s">
        <v>117</v>
      </c>
      <c r="BN10" s="35" t="s">
        <v>253</v>
      </c>
      <c r="BO10" s="33" t="s">
        <v>257</v>
      </c>
      <c r="BP10">
        <v>10</v>
      </c>
      <c r="BQ10">
        <v>2.2509256999999998</v>
      </c>
    </row>
    <row r="11" spans="1:69" x14ac:dyDescent="0.2">
      <c r="A11" s="2">
        <v>45434</v>
      </c>
      <c r="B11" s="2" t="s">
        <v>246</v>
      </c>
      <c r="C11" s="2" t="s">
        <v>247</v>
      </c>
      <c r="D11" s="2" t="s">
        <v>248</v>
      </c>
      <c r="E11" s="2" t="s">
        <v>249</v>
      </c>
      <c r="F11" t="s">
        <v>250</v>
      </c>
      <c r="G11" t="s">
        <v>128</v>
      </c>
      <c r="H11" t="s">
        <v>45</v>
      </c>
      <c r="I11" t="s">
        <v>251</v>
      </c>
      <c r="J11">
        <v>8</v>
      </c>
      <c r="K11">
        <v>3.0763889999999999E-2</v>
      </c>
      <c r="L11">
        <f t="shared" si="1"/>
        <v>0.24611111999999999</v>
      </c>
      <c r="M11" s="24">
        <f t="shared" si="0"/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  <c r="T11">
        <v>0</v>
      </c>
      <c r="U11">
        <v>0</v>
      </c>
      <c r="V11" s="25">
        <f t="shared" si="2"/>
        <v>8.125</v>
      </c>
      <c r="W11">
        <f t="shared" si="3"/>
        <v>6</v>
      </c>
      <c r="Z11" t="s">
        <v>128</v>
      </c>
      <c r="AA11" t="s">
        <v>45</v>
      </c>
      <c r="AB11" s="7">
        <v>8.125</v>
      </c>
      <c r="AE11" t="s">
        <v>121</v>
      </c>
      <c r="AF11" t="s">
        <v>45</v>
      </c>
      <c r="AG11">
        <v>0</v>
      </c>
      <c r="AH11" s="35" t="s">
        <v>256</v>
      </c>
      <c r="AI11" s="11" t="s">
        <v>87</v>
      </c>
      <c r="AJ11" s="10" t="s">
        <v>112</v>
      </c>
      <c r="AK11" s="11">
        <v>6</v>
      </c>
      <c r="AL11" s="4">
        <v>25.1666667</v>
      </c>
      <c r="AM11" s="4">
        <v>7.5956859000000003</v>
      </c>
      <c r="AN11" s="28" t="s">
        <v>256</v>
      </c>
      <c r="AO11" t="s">
        <v>87</v>
      </c>
      <c r="AP11" s="10" t="s">
        <v>112</v>
      </c>
      <c r="AQ11">
        <v>3.1766999999999999</v>
      </c>
      <c r="AR11" t="s">
        <v>52</v>
      </c>
      <c r="AS11" t="s">
        <v>32</v>
      </c>
      <c r="AT11" t="s">
        <v>31</v>
      </c>
      <c r="AV11" t="s">
        <v>117</v>
      </c>
      <c r="AW11" t="s">
        <v>45</v>
      </c>
      <c r="AX11">
        <v>8</v>
      </c>
      <c r="AY11" s="69" t="s">
        <v>256</v>
      </c>
      <c r="AZ11" s="19" t="s">
        <v>87</v>
      </c>
      <c r="BA11" s="18" t="s">
        <v>112</v>
      </c>
      <c r="BB11" s="19">
        <v>6</v>
      </c>
      <c r="BC11" s="20">
        <v>25.1666667</v>
      </c>
      <c r="BD11" s="20">
        <v>7.5956859000000003</v>
      </c>
      <c r="BE11" s="71">
        <v>68.599999999999994</v>
      </c>
      <c r="BF11" s="73" t="s">
        <v>253</v>
      </c>
      <c r="BG11" s="20" t="s">
        <v>94</v>
      </c>
      <c r="BH11" s="18" t="s">
        <v>262</v>
      </c>
      <c r="BI11" s="20">
        <v>2.5665</v>
      </c>
      <c r="BJ11" s="20" t="s">
        <v>52</v>
      </c>
      <c r="BK11" s="20" t="s">
        <v>32</v>
      </c>
      <c r="BL11" s="20" t="s">
        <v>260</v>
      </c>
      <c r="BM11" s="10" t="s">
        <v>121</v>
      </c>
      <c r="BN11" s="35" t="s">
        <v>253</v>
      </c>
      <c r="BO11" s="33" t="s">
        <v>93</v>
      </c>
      <c r="BP11">
        <v>14.8333333</v>
      </c>
      <c r="BQ11">
        <v>9.5513233999999994</v>
      </c>
    </row>
    <row r="12" spans="1:69" x14ac:dyDescent="0.2">
      <c r="A12" s="2">
        <v>45434</v>
      </c>
      <c r="B12" s="2" t="s">
        <v>246</v>
      </c>
      <c r="C12" s="2" t="s">
        <v>247</v>
      </c>
      <c r="D12" s="2" t="s">
        <v>248</v>
      </c>
      <c r="E12" s="2" t="s">
        <v>249</v>
      </c>
      <c r="F12" t="s">
        <v>250</v>
      </c>
      <c r="G12" t="s">
        <v>131</v>
      </c>
      <c r="H12" t="s">
        <v>45</v>
      </c>
      <c r="I12" t="s">
        <v>251</v>
      </c>
      <c r="J12">
        <v>8</v>
      </c>
      <c r="K12">
        <v>3.0763889999999999E-2</v>
      </c>
      <c r="L12">
        <f t="shared" si="1"/>
        <v>0.24611111999999999</v>
      </c>
      <c r="M12" s="24">
        <f t="shared" si="0"/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 s="25">
        <f t="shared" si="2"/>
        <v>4.0625</v>
      </c>
      <c r="W12">
        <f t="shared" si="3"/>
        <v>5</v>
      </c>
      <c r="Z12" t="s">
        <v>131</v>
      </c>
      <c r="AA12" t="s">
        <v>45</v>
      </c>
      <c r="AB12" s="7">
        <v>4.0625</v>
      </c>
      <c r="AE12" t="s">
        <v>125</v>
      </c>
      <c r="AF12" t="s">
        <v>45</v>
      </c>
      <c r="AG12">
        <v>0</v>
      </c>
      <c r="AH12" s="35" t="s">
        <v>253</v>
      </c>
      <c r="AI12" s="33" t="s">
        <v>257</v>
      </c>
      <c r="AJ12" s="32" t="s">
        <v>117</v>
      </c>
      <c r="AK12" s="33">
        <v>6</v>
      </c>
      <c r="AL12" s="34">
        <v>10</v>
      </c>
      <c r="AM12" s="34">
        <v>2.2509256999999998</v>
      </c>
      <c r="AN12" s="28"/>
      <c r="AP12" s="10" t="s">
        <v>31</v>
      </c>
      <c r="AQ12" t="s">
        <v>31</v>
      </c>
      <c r="AR12" t="s">
        <v>52</v>
      </c>
      <c r="AS12" t="s">
        <v>32</v>
      </c>
      <c r="AT12" t="s">
        <v>31</v>
      </c>
      <c r="AV12" t="s">
        <v>121</v>
      </c>
      <c r="AW12" t="s">
        <v>45</v>
      </c>
      <c r="AX12">
        <v>0</v>
      </c>
      <c r="AY12" s="69" t="s">
        <v>253</v>
      </c>
      <c r="AZ12" s="72" t="s">
        <v>257</v>
      </c>
      <c r="BA12" s="18" t="s">
        <v>117</v>
      </c>
      <c r="BB12" s="19">
        <v>6</v>
      </c>
      <c r="BC12" s="20">
        <v>10</v>
      </c>
      <c r="BD12" s="20">
        <v>2.2509256999999998</v>
      </c>
      <c r="BE12" s="71">
        <v>87.5</v>
      </c>
      <c r="BF12" s="73"/>
      <c r="BG12" s="20"/>
      <c r="BH12" s="18" t="s">
        <v>31</v>
      </c>
      <c r="BI12" s="20" t="s">
        <v>31</v>
      </c>
      <c r="BJ12" s="20" t="s">
        <v>52</v>
      </c>
      <c r="BK12" s="20" t="s">
        <v>32</v>
      </c>
      <c r="BL12" s="20" t="s">
        <v>260</v>
      </c>
      <c r="BM12" s="10" t="s">
        <v>125</v>
      </c>
      <c r="BN12" s="35" t="s">
        <v>253</v>
      </c>
      <c r="BO12" s="33" t="s">
        <v>88</v>
      </c>
      <c r="BP12">
        <v>29.8333333</v>
      </c>
      <c r="BQ12">
        <v>7.4628711000000001</v>
      </c>
    </row>
    <row r="13" spans="1:69" x14ac:dyDescent="0.2">
      <c r="A13" s="2">
        <v>45434</v>
      </c>
      <c r="B13" s="2" t="s">
        <v>246</v>
      </c>
      <c r="C13" s="2" t="s">
        <v>247</v>
      </c>
      <c r="D13" s="2" t="s">
        <v>248</v>
      </c>
      <c r="E13" s="2" t="s">
        <v>249</v>
      </c>
      <c r="F13" t="s">
        <v>250</v>
      </c>
      <c r="G13" t="s">
        <v>259</v>
      </c>
      <c r="H13" t="s">
        <v>45</v>
      </c>
      <c r="I13" t="s">
        <v>251</v>
      </c>
      <c r="J13">
        <v>8</v>
      </c>
      <c r="K13">
        <v>3.0763889999999999E-2</v>
      </c>
      <c r="L13">
        <f t="shared" si="1"/>
        <v>0.24611111999999999</v>
      </c>
      <c r="M13" s="24">
        <f t="shared" si="0"/>
        <v>9</v>
      </c>
      <c r="N13">
        <v>0</v>
      </c>
      <c r="O13">
        <v>0</v>
      </c>
      <c r="P13">
        <v>0</v>
      </c>
      <c r="Q13">
        <v>0</v>
      </c>
      <c r="R13">
        <v>3</v>
      </c>
      <c r="S13">
        <v>6</v>
      </c>
      <c r="T13">
        <v>0</v>
      </c>
      <c r="U13">
        <v>0</v>
      </c>
      <c r="V13" s="25">
        <f t="shared" si="2"/>
        <v>36.5625</v>
      </c>
      <c r="W13">
        <f t="shared" si="3"/>
        <v>5.666666666666667</v>
      </c>
      <c r="X13" t="s">
        <v>263</v>
      </c>
      <c r="Z13" t="s">
        <v>259</v>
      </c>
      <c r="AA13" t="s">
        <v>45</v>
      </c>
      <c r="AB13" s="7">
        <v>36.5625</v>
      </c>
      <c r="AE13" t="s">
        <v>128</v>
      </c>
      <c r="AF13" t="s">
        <v>45</v>
      </c>
      <c r="AG13">
        <v>8</v>
      </c>
      <c r="AH13" s="35" t="s">
        <v>253</v>
      </c>
      <c r="AI13" s="33" t="s">
        <v>93</v>
      </c>
      <c r="AJ13" s="32" t="s">
        <v>121</v>
      </c>
      <c r="AK13" s="33">
        <v>6</v>
      </c>
      <c r="AL13" s="34">
        <v>14.8333333</v>
      </c>
      <c r="AM13" s="34">
        <v>9.5513233999999994</v>
      </c>
      <c r="AN13" s="28" t="s">
        <v>253</v>
      </c>
      <c r="AO13" t="s">
        <v>94</v>
      </c>
      <c r="AP13" s="10" t="s">
        <v>262</v>
      </c>
      <c r="AQ13">
        <v>2.9478</v>
      </c>
      <c r="AR13" t="s">
        <v>52</v>
      </c>
      <c r="AS13" t="s">
        <v>32</v>
      </c>
      <c r="AT13" t="s">
        <v>260</v>
      </c>
      <c r="AV13" t="s">
        <v>125</v>
      </c>
      <c r="AW13" t="s">
        <v>45</v>
      </c>
      <c r="AX13">
        <v>0</v>
      </c>
      <c r="AY13" s="69" t="s">
        <v>253</v>
      </c>
      <c r="AZ13" s="72" t="s">
        <v>93</v>
      </c>
      <c r="BA13" s="18" t="s">
        <v>121</v>
      </c>
      <c r="BB13" s="19">
        <v>6</v>
      </c>
      <c r="BC13" s="20">
        <v>14.8333333</v>
      </c>
      <c r="BD13" s="20">
        <v>9.5513233999999994</v>
      </c>
      <c r="BE13" s="71">
        <v>81.5</v>
      </c>
      <c r="BF13" s="73" t="s">
        <v>253</v>
      </c>
      <c r="BG13" s="20" t="s">
        <v>261</v>
      </c>
      <c r="BH13" s="18" t="s">
        <v>128</v>
      </c>
      <c r="BI13" s="20">
        <v>2.4209000000000001</v>
      </c>
      <c r="BJ13" s="20" t="s">
        <v>52</v>
      </c>
      <c r="BK13" s="20" t="s">
        <v>32</v>
      </c>
      <c r="BL13" s="20" t="s">
        <v>260</v>
      </c>
      <c r="BM13" s="10" t="s">
        <v>128</v>
      </c>
      <c r="BN13" s="35" t="s">
        <v>253</v>
      </c>
      <c r="BO13" s="33" t="s">
        <v>261</v>
      </c>
      <c r="BP13">
        <v>16.8333333</v>
      </c>
      <c r="BQ13">
        <v>6.2097593</v>
      </c>
    </row>
    <row r="14" spans="1:69" x14ac:dyDescent="0.2">
      <c r="A14" s="2">
        <v>45434</v>
      </c>
      <c r="B14" s="2" t="s">
        <v>246</v>
      </c>
      <c r="C14" s="2" t="s">
        <v>247</v>
      </c>
      <c r="D14" s="2" t="s">
        <v>248</v>
      </c>
      <c r="E14" s="2" t="s">
        <v>249</v>
      </c>
      <c r="F14" t="s">
        <v>250</v>
      </c>
      <c r="G14" t="s">
        <v>262</v>
      </c>
      <c r="H14" t="s">
        <v>45</v>
      </c>
      <c r="I14" t="s">
        <v>251</v>
      </c>
      <c r="J14">
        <v>8</v>
      </c>
      <c r="K14">
        <v>3.0763889999999999E-2</v>
      </c>
      <c r="L14">
        <f t="shared" si="1"/>
        <v>0.24611111999999999</v>
      </c>
      <c r="M14" s="24">
        <f t="shared" si="0"/>
        <v>3</v>
      </c>
      <c r="N14">
        <v>0</v>
      </c>
      <c r="O14">
        <v>0</v>
      </c>
      <c r="P14">
        <v>0</v>
      </c>
      <c r="Q14">
        <v>0</v>
      </c>
      <c r="R14">
        <v>3</v>
      </c>
      <c r="S14">
        <v>0</v>
      </c>
      <c r="T14">
        <v>0</v>
      </c>
      <c r="U14">
        <v>0</v>
      </c>
      <c r="V14" s="25">
        <f t="shared" si="2"/>
        <v>12.1875</v>
      </c>
      <c r="W14">
        <f t="shared" si="3"/>
        <v>5</v>
      </c>
      <c r="Z14" t="s">
        <v>262</v>
      </c>
      <c r="AA14" t="s">
        <v>45</v>
      </c>
      <c r="AB14" s="7">
        <v>12.1875</v>
      </c>
      <c r="AE14" t="s">
        <v>131</v>
      </c>
      <c r="AF14" t="s">
        <v>45</v>
      </c>
      <c r="AG14">
        <v>4</v>
      </c>
      <c r="AH14" s="35" t="s">
        <v>253</v>
      </c>
      <c r="AI14" s="33" t="s">
        <v>88</v>
      </c>
      <c r="AJ14" s="32" t="s">
        <v>125</v>
      </c>
      <c r="AK14" s="33">
        <v>6</v>
      </c>
      <c r="AL14" s="34">
        <v>29.8333333</v>
      </c>
      <c r="AM14" s="34">
        <v>7.4628711000000001</v>
      </c>
      <c r="AN14" s="28"/>
      <c r="AP14" s="10" t="s">
        <v>31</v>
      </c>
      <c r="AQ14" t="s">
        <v>31</v>
      </c>
      <c r="AR14" t="s">
        <v>52</v>
      </c>
      <c r="AS14" t="s">
        <v>32</v>
      </c>
      <c r="AT14" t="s">
        <v>260</v>
      </c>
      <c r="AV14" t="s">
        <v>128</v>
      </c>
      <c r="AW14" t="s">
        <v>45</v>
      </c>
      <c r="AX14">
        <v>8</v>
      </c>
      <c r="AY14" s="69" t="s">
        <v>253</v>
      </c>
      <c r="AZ14" s="72" t="s">
        <v>88</v>
      </c>
      <c r="BA14" s="18" t="s">
        <v>125</v>
      </c>
      <c r="BB14" s="19">
        <v>6</v>
      </c>
      <c r="BC14" s="20">
        <v>29.8333333</v>
      </c>
      <c r="BD14" s="20">
        <v>7.4628711000000001</v>
      </c>
      <c r="BE14" s="71">
        <v>62.8</v>
      </c>
      <c r="BF14" s="20"/>
      <c r="BG14" s="20"/>
      <c r="BH14" s="18" t="s">
        <v>31</v>
      </c>
      <c r="BI14" s="20" t="s">
        <v>31</v>
      </c>
      <c r="BJ14" s="20" t="s">
        <v>52</v>
      </c>
      <c r="BK14" s="20" t="s">
        <v>32</v>
      </c>
      <c r="BL14" s="20" t="s">
        <v>260</v>
      </c>
      <c r="BM14" s="10" t="s">
        <v>131</v>
      </c>
      <c r="BN14" s="35" t="s">
        <v>253</v>
      </c>
      <c r="BO14" s="11" t="s">
        <v>254</v>
      </c>
      <c r="BP14">
        <v>57</v>
      </c>
      <c r="BQ14">
        <v>14.9421105</v>
      </c>
    </row>
    <row r="15" spans="1:69" x14ac:dyDescent="0.2">
      <c r="A15" s="2">
        <v>45434</v>
      </c>
      <c r="B15" s="2" t="s">
        <v>246</v>
      </c>
      <c r="C15" s="2" t="s">
        <v>247</v>
      </c>
      <c r="D15" s="2" t="s">
        <v>248</v>
      </c>
      <c r="E15" s="2" t="s">
        <v>249</v>
      </c>
      <c r="F15" t="s">
        <v>250</v>
      </c>
      <c r="G15" t="s">
        <v>103</v>
      </c>
      <c r="H15" t="s">
        <v>96</v>
      </c>
      <c r="I15" t="s">
        <v>251</v>
      </c>
      <c r="J15">
        <v>8</v>
      </c>
      <c r="K15">
        <v>3.0763889999999999E-2</v>
      </c>
      <c r="L15">
        <f t="shared" si="1"/>
        <v>0.24611111999999999</v>
      </c>
      <c r="M15" s="24">
        <f t="shared" si="0"/>
        <v>24</v>
      </c>
      <c r="N15">
        <v>0</v>
      </c>
      <c r="O15">
        <v>0</v>
      </c>
      <c r="P15">
        <v>0</v>
      </c>
      <c r="Q15">
        <v>2</v>
      </c>
      <c r="R15">
        <v>7</v>
      </c>
      <c r="S15">
        <v>13</v>
      </c>
      <c r="T15">
        <v>2</v>
      </c>
      <c r="U15">
        <v>0</v>
      </c>
      <c r="V15" s="25">
        <f t="shared" si="2"/>
        <v>97.5</v>
      </c>
      <c r="W15">
        <f t="shared" si="3"/>
        <v>5.625</v>
      </c>
      <c r="Z15" t="s">
        <v>103</v>
      </c>
      <c r="AA15" t="s">
        <v>96</v>
      </c>
      <c r="AB15" s="7">
        <v>97.5</v>
      </c>
      <c r="AE15" t="s">
        <v>259</v>
      </c>
      <c r="AF15" t="s">
        <v>45</v>
      </c>
      <c r="AG15">
        <v>37</v>
      </c>
      <c r="AH15" s="35" t="s">
        <v>253</v>
      </c>
      <c r="AI15" s="33" t="s">
        <v>261</v>
      </c>
      <c r="AJ15" s="32" t="s">
        <v>128</v>
      </c>
      <c r="AK15" s="33">
        <v>6</v>
      </c>
      <c r="AL15" s="34">
        <v>16.8333333</v>
      </c>
      <c r="AM15" s="34">
        <v>6.2097593</v>
      </c>
      <c r="AN15" s="28" t="s">
        <v>253</v>
      </c>
      <c r="AO15" t="s">
        <v>261</v>
      </c>
      <c r="AP15" s="10" t="s">
        <v>128</v>
      </c>
      <c r="AQ15">
        <v>2.867</v>
      </c>
      <c r="AR15" t="s">
        <v>52</v>
      </c>
      <c r="AS15" t="s">
        <v>32</v>
      </c>
      <c r="AT15" t="s">
        <v>260</v>
      </c>
      <c r="AV15" t="s">
        <v>131</v>
      </c>
      <c r="AW15" t="s">
        <v>45</v>
      </c>
      <c r="AX15">
        <v>4</v>
      </c>
      <c r="AY15" s="69" t="s">
        <v>253</v>
      </c>
      <c r="AZ15" s="72" t="s">
        <v>261</v>
      </c>
      <c r="BA15" s="18" t="s">
        <v>128</v>
      </c>
      <c r="BB15" s="19">
        <v>6</v>
      </c>
      <c r="BC15" s="20">
        <v>16.8333333</v>
      </c>
      <c r="BD15" s="20">
        <v>6.2097593</v>
      </c>
      <c r="BE15" s="71">
        <v>79</v>
      </c>
      <c r="BF15" s="73" t="s">
        <v>253</v>
      </c>
      <c r="BG15" s="20" t="s">
        <v>257</v>
      </c>
      <c r="BH15" s="18" t="s">
        <v>117</v>
      </c>
      <c r="BI15" s="20">
        <v>2.3018000000000001</v>
      </c>
      <c r="BJ15" s="20" t="s">
        <v>52</v>
      </c>
      <c r="BK15" s="20" t="s">
        <v>32</v>
      </c>
      <c r="BL15" s="20" t="s">
        <v>260</v>
      </c>
      <c r="BM15" s="10" t="s">
        <v>259</v>
      </c>
      <c r="BN15" s="35" t="s">
        <v>253</v>
      </c>
      <c r="BO15" s="11" t="s">
        <v>258</v>
      </c>
      <c r="BP15">
        <v>25.1666667</v>
      </c>
      <c r="BQ15">
        <v>7.0114985000000001</v>
      </c>
    </row>
    <row r="16" spans="1:69" x14ac:dyDescent="0.2">
      <c r="A16" s="2">
        <v>45434</v>
      </c>
      <c r="B16" s="2" t="s">
        <v>246</v>
      </c>
      <c r="C16" s="2" t="s">
        <v>247</v>
      </c>
      <c r="D16" s="2" t="s">
        <v>248</v>
      </c>
      <c r="E16" s="2" t="s">
        <v>249</v>
      </c>
      <c r="F16" t="s">
        <v>250</v>
      </c>
      <c r="G16" t="s">
        <v>104</v>
      </c>
      <c r="H16" t="s">
        <v>96</v>
      </c>
      <c r="I16" t="s">
        <v>251</v>
      </c>
      <c r="J16">
        <v>8</v>
      </c>
      <c r="K16">
        <v>3.0763889999999999E-2</v>
      </c>
      <c r="L16">
        <f t="shared" si="1"/>
        <v>0.24611111999999999</v>
      </c>
      <c r="M16" s="24">
        <f t="shared" si="0"/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25">
        <f t="shared" si="2"/>
        <v>0</v>
      </c>
      <c r="W16" t="e">
        <f t="shared" si="3"/>
        <v>#DIV/0!</v>
      </c>
      <c r="Z16" t="s">
        <v>104</v>
      </c>
      <c r="AA16" t="s">
        <v>96</v>
      </c>
      <c r="AB16" s="7">
        <v>0</v>
      </c>
      <c r="AE16" t="s">
        <v>262</v>
      </c>
      <c r="AF16" t="s">
        <v>45</v>
      </c>
      <c r="AG16">
        <v>12</v>
      </c>
      <c r="AH16" s="35" t="s">
        <v>253</v>
      </c>
      <c r="AI16" s="11" t="s">
        <v>254</v>
      </c>
      <c r="AJ16" s="10" t="s">
        <v>131</v>
      </c>
      <c r="AK16" s="11">
        <v>6</v>
      </c>
      <c r="AL16" s="4">
        <v>57</v>
      </c>
      <c r="AM16" s="4">
        <v>14.9421105</v>
      </c>
      <c r="AN16" s="28"/>
      <c r="AP16" s="10" t="s">
        <v>31</v>
      </c>
      <c r="AQ16" t="s">
        <v>31</v>
      </c>
      <c r="AR16" t="s">
        <v>52</v>
      </c>
      <c r="AS16" t="s">
        <v>32</v>
      </c>
      <c r="AT16" t="s">
        <v>260</v>
      </c>
      <c r="AV16" t="s">
        <v>259</v>
      </c>
      <c r="AW16" t="s">
        <v>45</v>
      </c>
      <c r="AX16">
        <v>37</v>
      </c>
      <c r="AY16" s="69" t="s">
        <v>253</v>
      </c>
      <c r="AZ16" s="19" t="s">
        <v>254</v>
      </c>
      <c r="BA16" s="18" t="s">
        <v>131</v>
      </c>
      <c r="BB16" s="19">
        <v>6</v>
      </c>
      <c r="BC16" s="20">
        <v>57</v>
      </c>
      <c r="BD16" s="20">
        <v>14.9421105</v>
      </c>
      <c r="BE16" s="63">
        <v>28.9</v>
      </c>
      <c r="BF16" s="20"/>
      <c r="BG16" s="20"/>
      <c r="BH16" s="18" t="s">
        <v>31</v>
      </c>
      <c r="BI16" s="20" t="s">
        <v>31</v>
      </c>
      <c r="BJ16" s="20" t="s">
        <v>52</v>
      </c>
      <c r="BK16" s="20" t="s">
        <v>32</v>
      </c>
      <c r="BL16" s="20" t="s">
        <v>260</v>
      </c>
      <c r="BM16" s="10" t="s">
        <v>262</v>
      </c>
      <c r="BN16" s="35" t="s">
        <v>253</v>
      </c>
      <c r="BO16" s="11" t="s">
        <v>94</v>
      </c>
      <c r="BP16">
        <v>18.1666667</v>
      </c>
      <c r="BQ16">
        <v>4.5783306000000001</v>
      </c>
    </row>
    <row r="17" spans="1:64" x14ac:dyDescent="0.2">
      <c r="A17" s="2">
        <v>45434</v>
      </c>
      <c r="B17" s="2" t="s">
        <v>246</v>
      </c>
      <c r="C17" s="2" t="s">
        <v>247</v>
      </c>
      <c r="D17" s="2" t="s">
        <v>248</v>
      </c>
      <c r="E17" s="2" t="s">
        <v>249</v>
      </c>
      <c r="F17" t="s">
        <v>250</v>
      </c>
      <c r="G17" t="s">
        <v>105</v>
      </c>
      <c r="H17" t="s">
        <v>96</v>
      </c>
      <c r="I17" t="s">
        <v>251</v>
      </c>
      <c r="J17">
        <v>8</v>
      </c>
      <c r="K17">
        <v>3.0763889999999999E-2</v>
      </c>
      <c r="L17">
        <f t="shared" si="1"/>
        <v>0.24611111999999999</v>
      </c>
      <c r="M17" s="24">
        <f t="shared" si="0"/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 s="25">
        <f t="shared" si="2"/>
        <v>0</v>
      </c>
      <c r="W17" t="e">
        <f t="shared" si="3"/>
        <v>#DIV/0!</v>
      </c>
      <c r="Z17" t="s">
        <v>105</v>
      </c>
      <c r="AA17" t="s">
        <v>96</v>
      </c>
      <c r="AB17" s="7">
        <v>0</v>
      </c>
      <c r="AE17" t="s">
        <v>103</v>
      </c>
      <c r="AF17" t="s">
        <v>96</v>
      </c>
      <c r="AG17">
        <v>98</v>
      </c>
      <c r="AH17" s="35" t="s">
        <v>253</v>
      </c>
      <c r="AI17" s="11" t="s">
        <v>258</v>
      </c>
      <c r="AJ17" s="10" t="s">
        <v>259</v>
      </c>
      <c r="AK17" s="11">
        <v>6</v>
      </c>
      <c r="AL17" s="4">
        <v>25.1666667</v>
      </c>
      <c r="AM17" s="4">
        <v>7.0114985000000001</v>
      </c>
      <c r="AN17" s="28" t="s">
        <v>253</v>
      </c>
      <c r="AO17" t="s">
        <v>93</v>
      </c>
      <c r="AP17" s="10" t="s">
        <v>121</v>
      </c>
      <c r="AQ17">
        <v>2.4639000000000002</v>
      </c>
      <c r="AR17" t="s">
        <v>52</v>
      </c>
      <c r="AS17" t="s">
        <v>32</v>
      </c>
      <c r="AT17" t="s">
        <v>260</v>
      </c>
      <c r="AV17" t="s">
        <v>262</v>
      </c>
      <c r="AW17" t="s">
        <v>45</v>
      </c>
      <c r="AX17">
        <v>12</v>
      </c>
      <c r="AY17" s="69" t="s">
        <v>253</v>
      </c>
      <c r="AZ17" s="19" t="s">
        <v>258</v>
      </c>
      <c r="BA17" s="18" t="s">
        <v>259</v>
      </c>
      <c r="BB17" s="19">
        <v>6</v>
      </c>
      <c r="BC17" s="20">
        <v>25.1666667</v>
      </c>
      <c r="BD17" s="20">
        <v>7.0114985000000001</v>
      </c>
      <c r="BE17" s="71">
        <v>68.599999999999994</v>
      </c>
      <c r="BF17" s="73" t="s">
        <v>253</v>
      </c>
      <c r="BG17" s="20" t="s">
        <v>93</v>
      </c>
      <c r="BH17" s="18" t="s">
        <v>121</v>
      </c>
      <c r="BI17" s="20">
        <v>1.7945</v>
      </c>
      <c r="BJ17" s="20" t="s">
        <v>52</v>
      </c>
      <c r="BK17" s="20" t="s">
        <v>32</v>
      </c>
      <c r="BL17" s="20" t="s">
        <v>260</v>
      </c>
    </row>
    <row r="18" spans="1:64" x14ac:dyDescent="0.2">
      <c r="A18" s="2">
        <v>45434</v>
      </c>
      <c r="B18" s="2" t="s">
        <v>246</v>
      </c>
      <c r="C18" s="2" t="s">
        <v>247</v>
      </c>
      <c r="D18" s="2" t="s">
        <v>248</v>
      </c>
      <c r="E18" s="2" t="s">
        <v>249</v>
      </c>
      <c r="F18" t="s">
        <v>250</v>
      </c>
      <c r="G18" t="s">
        <v>107</v>
      </c>
      <c r="H18" t="s">
        <v>96</v>
      </c>
      <c r="I18" t="s">
        <v>251</v>
      </c>
      <c r="J18">
        <v>8</v>
      </c>
      <c r="K18">
        <v>3.0763889999999999E-2</v>
      </c>
      <c r="L18">
        <f t="shared" si="1"/>
        <v>0.24611111999999999</v>
      </c>
      <c r="M18" s="24">
        <f t="shared" si="0"/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25">
        <f t="shared" si="2"/>
        <v>0</v>
      </c>
      <c r="W18" t="e">
        <f t="shared" si="3"/>
        <v>#DIV/0!</v>
      </c>
      <c r="Z18" t="s">
        <v>107</v>
      </c>
      <c r="AA18" t="s">
        <v>96</v>
      </c>
      <c r="AB18" s="7">
        <v>0</v>
      </c>
      <c r="AE18" t="s">
        <v>104</v>
      </c>
      <c r="AF18" t="s">
        <v>96</v>
      </c>
      <c r="AG18">
        <v>0</v>
      </c>
      <c r="AH18" s="35" t="s">
        <v>253</v>
      </c>
      <c r="AI18" s="11" t="s">
        <v>94</v>
      </c>
      <c r="AJ18" s="10" t="s">
        <v>262</v>
      </c>
      <c r="AK18" s="11">
        <v>6</v>
      </c>
      <c r="AL18" s="4">
        <v>18.1666667</v>
      </c>
      <c r="AM18" s="4">
        <v>4.5783306000000001</v>
      </c>
      <c r="AN18" s="28"/>
      <c r="AP18" s="10" t="s">
        <v>31</v>
      </c>
      <c r="AQ18" t="s">
        <v>31</v>
      </c>
      <c r="AR18" t="s">
        <v>52</v>
      </c>
      <c r="AS18" t="s">
        <v>32</v>
      </c>
      <c r="AT18" t="s">
        <v>260</v>
      </c>
      <c r="AV18" t="s">
        <v>103</v>
      </c>
      <c r="AW18" t="s">
        <v>96</v>
      </c>
      <c r="AX18">
        <v>98</v>
      </c>
      <c r="AY18" s="69" t="s">
        <v>253</v>
      </c>
      <c r="AZ18" s="19" t="s">
        <v>94</v>
      </c>
      <c r="BA18" s="18" t="s">
        <v>262</v>
      </c>
      <c r="BB18" s="19">
        <v>6</v>
      </c>
      <c r="BC18" s="20">
        <v>18.1666667</v>
      </c>
      <c r="BD18" s="20">
        <v>4.5783306000000001</v>
      </c>
      <c r="BE18" s="71">
        <v>77.3</v>
      </c>
      <c r="BF18" s="20"/>
      <c r="BG18" s="20"/>
      <c r="BH18" s="18" t="s">
        <v>31</v>
      </c>
      <c r="BI18" s="20" t="s">
        <v>31</v>
      </c>
      <c r="BJ18" s="20" t="s">
        <v>52</v>
      </c>
      <c r="BK18" s="20" t="s">
        <v>31</v>
      </c>
      <c r="BL18" s="20" t="s">
        <v>260</v>
      </c>
    </row>
    <row r="19" spans="1:64" x14ac:dyDescent="0.2">
      <c r="A19" s="2">
        <v>45434</v>
      </c>
      <c r="B19" s="2" t="s">
        <v>246</v>
      </c>
      <c r="C19" s="2" t="s">
        <v>247</v>
      </c>
      <c r="D19" s="2" t="s">
        <v>248</v>
      </c>
      <c r="E19" s="2" t="s">
        <v>249</v>
      </c>
      <c r="F19" t="s">
        <v>250</v>
      </c>
      <c r="G19" t="s">
        <v>109</v>
      </c>
      <c r="H19" t="s">
        <v>96</v>
      </c>
      <c r="I19" t="s">
        <v>251</v>
      </c>
      <c r="J19">
        <v>8</v>
      </c>
      <c r="K19">
        <v>3.0763889999999999E-2</v>
      </c>
      <c r="L19">
        <f t="shared" si="1"/>
        <v>0.24611111999999999</v>
      </c>
      <c r="M19" s="24">
        <f t="shared" si="0"/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25">
        <f t="shared" si="2"/>
        <v>0</v>
      </c>
      <c r="W19" t="e">
        <f t="shared" si="3"/>
        <v>#DIV/0!</v>
      </c>
      <c r="Z19" t="s">
        <v>109</v>
      </c>
      <c r="AA19" t="s">
        <v>96</v>
      </c>
      <c r="AB19" s="7">
        <v>0</v>
      </c>
      <c r="AE19" t="s">
        <v>105</v>
      </c>
      <c r="AF19" t="s">
        <v>96</v>
      </c>
      <c r="AG19">
        <v>0</v>
      </c>
      <c r="AN19" s="28" t="s">
        <v>253</v>
      </c>
      <c r="AO19" t="s">
        <v>257</v>
      </c>
      <c r="AP19" s="10" t="s">
        <v>117</v>
      </c>
      <c r="AQ19">
        <v>2.3060999999999998</v>
      </c>
      <c r="AR19" t="s">
        <v>52</v>
      </c>
      <c r="AS19" t="s">
        <v>32</v>
      </c>
      <c r="AT19" t="s">
        <v>260</v>
      </c>
      <c r="AV19" t="s">
        <v>104</v>
      </c>
      <c r="AW19" t="s">
        <v>96</v>
      </c>
      <c r="AX19">
        <v>0</v>
      </c>
      <c r="AY19" s="20"/>
      <c r="AZ19" s="20"/>
      <c r="BA19" s="20"/>
      <c r="BB19" s="20"/>
      <c r="BC19" s="20"/>
      <c r="BD19" s="20"/>
      <c r="BE19" s="20"/>
      <c r="BF19" s="69" t="s">
        <v>256</v>
      </c>
      <c r="BG19" s="70" t="s">
        <v>88</v>
      </c>
      <c r="BH19" s="18" t="s">
        <v>107</v>
      </c>
      <c r="BI19" s="20">
        <v>0.79369999999999996</v>
      </c>
      <c r="BJ19" s="20" t="s">
        <v>52</v>
      </c>
      <c r="BK19" s="20" t="s">
        <v>31</v>
      </c>
      <c r="BL19" s="20" t="s">
        <v>260</v>
      </c>
    </row>
    <row r="20" spans="1:64" x14ac:dyDescent="0.2">
      <c r="A20" s="2">
        <v>45434</v>
      </c>
      <c r="B20" s="2" t="s">
        <v>246</v>
      </c>
      <c r="C20" s="2" t="s">
        <v>247</v>
      </c>
      <c r="D20" s="2" t="s">
        <v>248</v>
      </c>
      <c r="E20" s="2" t="s">
        <v>249</v>
      </c>
      <c r="F20" t="s">
        <v>250</v>
      </c>
      <c r="G20" t="s">
        <v>112</v>
      </c>
      <c r="H20" t="s">
        <v>96</v>
      </c>
      <c r="I20" t="s">
        <v>251</v>
      </c>
      <c r="J20">
        <v>8</v>
      </c>
      <c r="K20">
        <v>3.0763889999999999E-2</v>
      </c>
      <c r="L20">
        <f t="shared" si="1"/>
        <v>0.24611111999999999</v>
      </c>
      <c r="M20" s="24">
        <f t="shared" si="0"/>
        <v>3</v>
      </c>
      <c r="N20">
        <v>0</v>
      </c>
      <c r="O20">
        <v>0</v>
      </c>
      <c r="P20">
        <v>1</v>
      </c>
      <c r="Q20">
        <v>1</v>
      </c>
      <c r="R20">
        <v>1</v>
      </c>
      <c r="S20">
        <v>0</v>
      </c>
      <c r="T20">
        <v>0</v>
      </c>
      <c r="U20">
        <v>1</v>
      </c>
      <c r="V20" s="25">
        <f t="shared" si="2"/>
        <v>12.1875</v>
      </c>
      <c r="W20">
        <f t="shared" si="3"/>
        <v>4</v>
      </c>
      <c r="Z20" t="s">
        <v>112</v>
      </c>
      <c r="AA20" t="s">
        <v>96</v>
      </c>
      <c r="AB20" s="7">
        <v>12.1875</v>
      </c>
      <c r="AE20" t="s">
        <v>107</v>
      </c>
      <c r="AF20" t="s">
        <v>96</v>
      </c>
      <c r="AG20">
        <v>0</v>
      </c>
      <c r="AN20" s="28"/>
      <c r="AP20" s="10" t="s">
        <v>31</v>
      </c>
      <c r="AQ20" t="s">
        <v>31</v>
      </c>
      <c r="AR20" t="s">
        <v>52</v>
      </c>
      <c r="AS20" t="s">
        <v>31</v>
      </c>
      <c r="AT20" t="s">
        <v>260</v>
      </c>
      <c r="AV20" t="s">
        <v>105</v>
      </c>
      <c r="AW20" t="s">
        <v>96</v>
      </c>
      <c r="AX20">
        <v>0</v>
      </c>
      <c r="BF20" s="20"/>
      <c r="BG20" s="20"/>
      <c r="BH20" s="18" t="s">
        <v>31</v>
      </c>
      <c r="BI20" s="20" t="s">
        <v>31</v>
      </c>
      <c r="BJ20" s="20" t="s">
        <v>52</v>
      </c>
      <c r="BK20" s="20" t="s">
        <v>31</v>
      </c>
      <c r="BL20" s="20" t="s">
        <v>260</v>
      </c>
    </row>
    <row r="21" spans="1:64" x14ac:dyDescent="0.2">
      <c r="A21" s="2">
        <v>45434</v>
      </c>
      <c r="B21" s="2" t="s">
        <v>246</v>
      </c>
      <c r="C21" s="2" t="s">
        <v>247</v>
      </c>
      <c r="D21" s="2" t="s">
        <v>248</v>
      </c>
      <c r="E21" s="2" t="s">
        <v>249</v>
      </c>
      <c r="F21" t="s">
        <v>250</v>
      </c>
      <c r="G21" t="s">
        <v>117</v>
      </c>
      <c r="H21" t="s">
        <v>96</v>
      </c>
      <c r="I21" t="s">
        <v>251</v>
      </c>
      <c r="J21">
        <v>8</v>
      </c>
      <c r="K21">
        <v>3.0763889999999999E-2</v>
      </c>
      <c r="L21">
        <f t="shared" si="1"/>
        <v>0.24611111999999999</v>
      </c>
      <c r="M21" s="24">
        <f t="shared" si="0"/>
        <v>2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0</v>
      </c>
      <c r="U21">
        <v>0</v>
      </c>
      <c r="V21" s="25">
        <f t="shared" si="2"/>
        <v>8.125</v>
      </c>
      <c r="W21">
        <f t="shared" si="3"/>
        <v>5.5</v>
      </c>
      <c r="Z21" t="s">
        <v>117</v>
      </c>
      <c r="AA21" t="s">
        <v>96</v>
      </c>
      <c r="AB21" s="7">
        <v>8.125</v>
      </c>
      <c r="AE21" t="s">
        <v>109</v>
      </c>
      <c r="AF21" t="s">
        <v>96</v>
      </c>
      <c r="AG21">
        <v>0</v>
      </c>
      <c r="AJ21" s="8" t="s">
        <v>28</v>
      </c>
      <c r="AN21" s="35" t="s">
        <v>256</v>
      </c>
      <c r="AO21" s="30" t="s">
        <v>257</v>
      </c>
      <c r="AP21" s="10" t="s">
        <v>104</v>
      </c>
      <c r="AQ21">
        <v>1.2664</v>
      </c>
      <c r="AR21" t="s">
        <v>52</v>
      </c>
      <c r="AS21" t="s">
        <v>31</v>
      </c>
      <c r="AT21" t="s">
        <v>260</v>
      </c>
      <c r="AV21" t="s">
        <v>107</v>
      </c>
      <c r="AW21" t="s">
        <v>96</v>
      </c>
      <c r="AX21">
        <v>0</v>
      </c>
      <c r="BA21" s="8" t="s">
        <v>28</v>
      </c>
      <c r="BF21" s="69" t="s">
        <v>256</v>
      </c>
      <c r="BG21" s="70" t="s">
        <v>93</v>
      </c>
      <c r="BH21" s="18" t="s">
        <v>105</v>
      </c>
      <c r="BI21" s="20">
        <v>0.79369999999999996</v>
      </c>
      <c r="BJ21" s="20" t="s">
        <v>52</v>
      </c>
      <c r="BK21" s="20" t="s">
        <v>31</v>
      </c>
      <c r="BL21" s="20" t="s">
        <v>260</v>
      </c>
    </row>
    <row r="22" spans="1:64" x14ac:dyDescent="0.2">
      <c r="A22" s="2">
        <v>45434</v>
      </c>
      <c r="B22" s="2" t="s">
        <v>246</v>
      </c>
      <c r="C22" s="2" t="s">
        <v>247</v>
      </c>
      <c r="D22" s="2" t="s">
        <v>248</v>
      </c>
      <c r="E22" s="2" t="s">
        <v>249</v>
      </c>
      <c r="F22" t="s">
        <v>250</v>
      </c>
      <c r="G22" t="s">
        <v>121</v>
      </c>
      <c r="H22" t="s">
        <v>96</v>
      </c>
      <c r="I22" t="s">
        <v>251</v>
      </c>
      <c r="J22">
        <v>8</v>
      </c>
      <c r="K22">
        <v>3.0763889999999999E-2</v>
      </c>
      <c r="L22">
        <f t="shared" si="1"/>
        <v>0.24611111999999999</v>
      </c>
      <c r="M22" s="24">
        <f t="shared" si="0"/>
        <v>2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 s="25">
        <f t="shared" si="2"/>
        <v>8.125</v>
      </c>
      <c r="W22">
        <f t="shared" si="3"/>
        <v>5.5</v>
      </c>
      <c r="Z22" t="s">
        <v>121</v>
      </c>
      <c r="AA22" t="s">
        <v>96</v>
      </c>
      <c r="AB22" s="7">
        <v>8.125</v>
      </c>
      <c r="AE22" t="s">
        <v>112</v>
      </c>
      <c r="AF22" t="s">
        <v>96</v>
      </c>
      <c r="AG22">
        <v>12</v>
      </c>
      <c r="AP22" s="10" t="s">
        <v>31</v>
      </c>
      <c r="AQ22" t="s">
        <v>31</v>
      </c>
      <c r="AR22" t="s">
        <v>52</v>
      </c>
      <c r="AS22" t="s">
        <v>31</v>
      </c>
      <c r="AT22" t="s">
        <v>260</v>
      </c>
      <c r="AV22" t="s">
        <v>109</v>
      </c>
      <c r="AW22" t="s">
        <v>96</v>
      </c>
      <c r="AX22">
        <v>0</v>
      </c>
      <c r="BF22" s="20"/>
      <c r="BG22" s="20"/>
      <c r="BH22" s="18" t="s">
        <v>31</v>
      </c>
      <c r="BI22" s="20" t="s">
        <v>31</v>
      </c>
      <c r="BJ22" s="20" t="s">
        <v>31</v>
      </c>
      <c r="BK22" s="20" t="s">
        <v>31</v>
      </c>
      <c r="BL22" s="20" t="s">
        <v>260</v>
      </c>
    </row>
    <row r="23" spans="1:64" x14ac:dyDescent="0.2">
      <c r="A23" s="2">
        <v>45434</v>
      </c>
      <c r="B23" s="2" t="s">
        <v>246</v>
      </c>
      <c r="C23" s="2" t="s">
        <v>247</v>
      </c>
      <c r="D23" s="2" t="s">
        <v>248</v>
      </c>
      <c r="E23" s="2" t="s">
        <v>249</v>
      </c>
      <c r="F23" t="s">
        <v>250</v>
      </c>
      <c r="G23" t="s">
        <v>125</v>
      </c>
      <c r="H23" t="s">
        <v>96</v>
      </c>
      <c r="I23" t="s">
        <v>251</v>
      </c>
      <c r="J23">
        <v>8</v>
      </c>
      <c r="K23">
        <v>3.0763889999999999E-2</v>
      </c>
      <c r="L23">
        <f t="shared" si="1"/>
        <v>0.24611111999999999</v>
      </c>
      <c r="M23" s="24">
        <f t="shared" si="0"/>
        <v>6</v>
      </c>
      <c r="N23">
        <v>0</v>
      </c>
      <c r="O23">
        <v>0</v>
      </c>
      <c r="P23">
        <v>0</v>
      </c>
      <c r="Q23">
        <v>0</v>
      </c>
      <c r="R23">
        <v>2</v>
      </c>
      <c r="S23">
        <v>4</v>
      </c>
      <c r="T23">
        <v>0</v>
      </c>
      <c r="U23">
        <v>0</v>
      </c>
      <c r="V23" s="25">
        <f t="shared" si="2"/>
        <v>24.375</v>
      </c>
      <c r="W23">
        <f t="shared" si="3"/>
        <v>5.666666666666667</v>
      </c>
      <c r="Z23" t="s">
        <v>125</v>
      </c>
      <c r="AA23" t="s">
        <v>96</v>
      </c>
      <c r="AB23" s="7">
        <v>24.375</v>
      </c>
      <c r="AE23" t="s">
        <v>117</v>
      </c>
      <c r="AF23" t="s">
        <v>96</v>
      </c>
      <c r="AG23">
        <v>8</v>
      </c>
      <c r="AJ23" s="9" t="s">
        <v>106</v>
      </c>
      <c r="AN23" s="35" t="s">
        <v>256</v>
      </c>
      <c r="AO23" s="30" t="s">
        <v>93</v>
      </c>
      <c r="AP23" s="10" t="s">
        <v>105</v>
      </c>
      <c r="AQ23">
        <v>1.155</v>
      </c>
      <c r="AR23" t="s">
        <v>52</v>
      </c>
      <c r="AS23" t="s">
        <v>31</v>
      </c>
      <c r="AT23" t="s">
        <v>260</v>
      </c>
      <c r="AV23" t="s">
        <v>112</v>
      </c>
      <c r="AW23" t="s">
        <v>96</v>
      </c>
      <c r="AX23">
        <v>12</v>
      </c>
      <c r="BA23" s="9" t="s">
        <v>106</v>
      </c>
      <c r="BF23" s="69" t="s">
        <v>256</v>
      </c>
      <c r="BG23" s="70" t="s">
        <v>261</v>
      </c>
      <c r="BH23" s="18" t="s">
        <v>109</v>
      </c>
      <c r="BI23" s="20">
        <v>0.63439999999999996</v>
      </c>
      <c r="BJ23" s="20" t="s">
        <v>31</v>
      </c>
      <c r="BK23" s="20" t="s">
        <v>31</v>
      </c>
      <c r="BL23" s="20" t="s">
        <v>260</v>
      </c>
    </row>
    <row r="24" spans="1:64" x14ac:dyDescent="0.2">
      <c r="A24" s="2">
        <v>45434</v>
      </c>
      <c r="B24" s="2" t="s">
        <v>246</v>
      </c>
      <c r="C24" s="2" t="s">
        <v>247</v>
      </c>
      <c r="D24" s="2" t="s">
        <v>248</v>
      </c>
      <c r="E24" s="2" t="s">
        <v>249</v>
      </c>
      <c r="F24" t="s">
        <v>250</v>
      </c>
      <c r="G24" t="s">
        <v>128</v>
      </c>
      <c r="H24" t="s">
        <v>96</v>
      </c>
      <c r="I24" t="s">
        <v>251</v>
      </c>
      <c r="J24">
        <v>8</v>
      </c>
      <c r="K24">
        <v>3.0763889999999999E-2</v>
      </c>
      <c r="L24">
        <f t="shared" si="1"/>
        <v>0.24611111999999999</v>
      </c>
      <c r="M24" s="24">
        <f t="shared" si="0"/>
        <v>4</v>
      </c>
      <c r="N24">
        <v>0</v>
      </c>
      <c r="O24">
        <v>0</v>
      </c>
      <c r="P24">
        <v>0</v>
      </c>
      <c r="Q24">
        <v>0</v>
      </c>
      <c r="R24">
        <v>1</v>
      </c>
      <c r="S24">
        <v>2</v>
      </c>
      <c r="T24">
        <v>1</v>
      </c>
      <c r="U24">
        <v>1</v>
      </c>
      <c r="V24" s="25">
        <f t="shared" si="2"/>
        <v>16.25</v>
      </c>
      <c r="W24">
        <f t="shared" si="3"/>
        <v>6</v>
      </c>
      <c r="Z24" t="s">
        <v>128</v>
      </c>
      <c r="AA24" t="s">
        <v>96</v>
      </c>
      <c r="AB24" s="7">
        <v>16.25</v>
      </c>
      <c r="AE24" t="s">
        <v>121</v>
      </c>
      <c r="AF24" t="s">
        <v>96</v>
      </c>
      <c r="AG24">
        <v>8</v>
      </c>
      <c r="AJ24" s="78" t="s">
        <v>108</v>
      </c>
      <c r="AK24" s="79"/>
      <c r="AP24" s="10" t="s">
        <v>31</v>
      </c>
      <c r="AQ24" t="s">
        <v>31</v>
      </c>
      <c r="AR24" t="s">
        <v>52</v>
      </c>
      <c r="AS24" t="s">
        <v>31</v>
      </c>
      <c r="AT24" t="s">
        <v>260</v>
      </c>
      <c r="AV24" t="s">
        <v>117</v>
      </c>
      <c r="AW24" t="s">
        <v>96</v>
      </c>
      <c r="AX24">
        <v>8</v>
      </c>
      <c r="BA24" s="78" t="s">
        <v>108</v>
      </c>
      <c r="BB24" s="79"/>
      <c r="BF24" s="20"/>
      <c r="BG24" s="20"/>
      <c r="BH24" s="18" t="s">
        <v>31</v>
      </c>
      <c r="BI24" s="20" t="s">
        <v>31</v>
      </c>
      <c r="BJ24" s="20" t="s">
        <v>31</v>
      </c>
      <c r="BK24" s="20" t="s">
        <v>31</v>
      </c>
      <c r="BL24" s="20" t="s">
        <v>260</v>
      </c>
    </row>
    <row r="25" spans="1:64" x14ac:dyDescent="0.2">
      <c r="A25" s="2">
        <v>45434</v>
      </c>
      <c r="B25" s="2" t="s">
        <v>246</v>
      </c>
      <c r="C25" s="2" t="s">
        <v>247</v>
      </c>
      <c r="D25" s="2" t="s">
        <v>248</v>
      </c>
      <c r="E25" s="2" t="s">
        <v>249</v>
      </c>
      <c r="F25" t="s">
        <v>250</v>
      </c>
      <c r="G25" t="s">
        <v>131</v>
      </c>
      <c r="H25" t="s">
        <v>96</v>
      </c>
      <c r="I25" t="s">
        <v>251</v>
      </c>
      <c r="J25">
        <v>8</v>
      </c>
      <c r="K25">
        <v>3.0763889999999999E-2</v>
      </c>
      <c r="L25">
        <f t="shared" si="1"/>
        <v>0.24611111999999999</v>
      </c>
      <c r="M25" s="24">
        <f t="shared" si="0"/>
        <v>10</v>
      </c>
      <c r="N25">
        <v>0</v>
      </c>
      <c r="O25">
        <v>0</v>
      </c>
      <c r="P25">
        <v>0</v>
      </c>
      <c r="Q25">
        <v>0</v>
      </c>
      <c r="R25">
        <v>2</v>
      </c>
      <c r="S25">
        <v>5</v>
      </c>
      <c r="T25">
        <v>3</v>
      </c>
      <c r="U25">
        <v>0</v>
      </c>
      <c r="V25" s="25">
        <f t="shared" si="2"/>
        <v>40.625</v>
      </c>
      <c r="W25">
        <f t="shared" si="3"/>
        <v>6.1</v>
      </c>
      <c r="Z25" t="s">
        <v>131</v>
      </c>
      <c r="AA25" t="s">
        <v>96</v>
      </c>
      <c r="AB25" s="7">
        <v>40.625</v>
      </c>
      <c r="AE25" t="s">
        <v>125</v>
      </c>
      <c r="AF25" t="s">
        <v>96</v>
      </c>
      <c r="AG25">
        <v>24</v>
      </c>
      <c r="AJ25" s="10" t="s">
        <v>110</v>
      </c>
      <c r="AK25" t="s">
        <v>264</v>
      </c>
      <c r="AN25" s="35" t="s">
        <v>256</v>
      </c>
      <c r="AO25" s="30" t="s">
        <v>88</v>
      </c>
      <c r="AP25" s="10" t="s">
        <v>107</v>
      </c>
      <c r="AQ25">
        <v>1.1251</v>
      </c>
      <c r="AR25" t="s">
        <v>52</v>
      </c>
      <c r="AS25" t="s">
        <v>31</v>
      </c>
      <c r="AT25" t="s">
        <v>260</v>
      </c>
      <c r="AV25" t="s">
        <v>121</v>
      </c>
      <c r="AW25" t="s">
        <v>96</v>
      </c>
      <c r="AX25">
        <v>8</v>
      </c>
      <c r="BA25" s="10" t="s">
        <v>110</v>
      </c>
      <c r="BB25" t="s">
        <v>264</v>
      </c>
      <c r="BF25" s="69" t="s">
        <v>256</v>
      </c>
      <c r="BG25" s="70" t="s">
        <v>257</v>
      </c>
      <c r="BH25" s="18" t="s">
        <v>104</v>
      </c>
      <c r="BI25" s="20">
        <v>0.56120000000000003</v>
      </c>
      <c r="BJ25" s="20" t="s">
        <v>31</v>
      </c>
      <c r="BK25" s="20" t="s">
        <v>31</v>
      </c>
      <c r="BL25" s="20" t="s">
        <v>260</v>
      </c>
    </row>
    <row r="26" spans="1:64" x14ac:dyDescent="0.2">
      <c r="A26" s="2">
        <v>45434</v>
      </c>
      <c r="B26" s="2" t="s">
        <v>246</v>
      </c>
      <c r="C26" s="2" t="s">
        <v>247</v>
      </c>
      <c r="D26" s="2" t="s">
        <v>248</v>
      </c>
      <c r="E26" s="2" t="s">
        <v>249</v>
      </c>
      <c r="F26" t="s">
        <v>250</v>
      </c>
      <c r="G26" t="s">
        <v>259</v>
      </c>
      <c r="H26" t="s">
        <v>96</v>
      </c>
      <c r="I26" t="s">
        <v>251</v>
      </c>
      <c r="J26">
        <v>8</v>
      </c>
      <c r="K26">
        <v>3.0763889999999999E-2</v>
      </c>
      <c r="L26">
        <f t="shared" si="1"/>
        <v>0.24611111999999999</v>
      </c>
      <c r="M26" s="24">
        <f t="shared" si="0"/>
        <v>4</v>
      </c>
      <c r="N26">
        <v>0</v>
      </c>
      <c r="O26">
        <v>0</v>
      </c>
      <c r="P26">
        <v>0</v>
      </c>
      <c r="Q26">
        <v>1</v>
      </c>
      <c r="R26">
        <v>1</v>
      </c>
      <c r="S26">
        <v>0</v>
      </c>
      <c r="T26">
        <v>2</v>
      </c>
      <c r="U26">
        <v>0</v>
      </c>
      <c r="V26" s="25">
        <f t="shared" si="2"/>
        <v>16.25</v>
      </c>
      <c r="W26">
        <f t="shared" si="3"/>
        <v>5.75</v>
      </c>
      <c r="Z26" t="s">
        <v>259</v>
      </c>
      <c r="AA26" t="s">
        <v>96</v>
      </c>
      <c r="AB26" s="7">
        <v>16.25</v>
      </c>
      <c r="AE26" t="s">
        <v>128</v>
      </c>
      <c r="AF26" t="s">
        <v>96</v>
      </c>
      <c r="AG26">
        <v>16</v>
      </c>
      <c r="AJ26" s="10" t="s">
        <v>114</v>
      </c>
      <c r="AK26" t="s">
        <v>115</v>
      </c>
      <c r="AP26" s="10" t="s">
        <v>31</v>
      </c>
      <c r="AQ26" t="s">
        <v>31</v>
      </c>
      <c r="AR26" t="s">
        <v>31</v>
      </c>
      <c r="AS26" t="s">
        <v>31</v>
      </c>
      <c r="AT26" t="s">
        <v>260</v>
      </c>
      <c r="AV26" t="s">
        <v>125</v>
      </c>
      <c r="AW26" t="s">
        <v>96</v>
      </c>
      <c r="AX26">
        <v>24</v>
      </c>
      <c r="BA26" s="10" t="s">
        <v>114</v>
      </c>
      <c r="BB26" t="s">
        <v>116</v>
      </c>
    </row>
    <row r="27" spans="1:64" x14ac:dyDescent="0.2">
      <c r="A27" s="2">
        <v>45434</v>
      </c>
      <c r="B27" s="2" t="s">
        <v>246</v>
      </c>
      <c r="C27" s="2" t="s">
        <v>247</v>
      </c>
      <c r="D27" s="2" t="s">
        <v>248</v>
      </c>
      <c r="E27" s="2" t="s">
        <v>249</v>
      </c>
      <c r="F27" t="s">
        <v>250</v>
      </c>
      <c r="G27" t="s">
        <v>262</v>
      </c>
      <c r="H27" t="s">
        <v>96</v>
      </c>
      <c r="I27" t="s">
        <v>251</v>
      </c>
      <c r="J27">
        <v>8</v>
      </c>
      <c r="K27">
        <v>3.0763889999999999E-2</v>
      </c>
      <c r="L27">
        <f t="shared" si="1"/>
        <v>0.24611111999999999</v>
      </c>
      <c r="M27" s="24">
        <f t="shared" si="0"/>
        <v>8</v>
      </c>
      <c r="N27">
        <v>0</v>
      </c>
      <c r="O27">
        <v>0</v>
      </c>
      <c r="P27">
        <v>1</v>
      </c>
      <c r="Q27">
        <v>0</v>
      </c>
      <c r="R27">
        <v>0</v>
      </c>
      <c r="S27">
        <v>3</v>
      </c>
      <c r="T27">
        <v>4</v>
      </c>
      <c r="U27">
        <v>1</v>
      </c>
      <c r="V27" s="25">
        <f t="shared" si="2"/>
        <v>32.5</v>
      </c>
      <c r="W27">
        <f t="shared" si="3"/>
        <v>6.125</v>
      </c>
      <c r="X27" t="s">
        <v>263</v>
      </c>
      <c r="Z27" t="s">
        <v>262</v>
      </c>
      <c r="AA27" t="s">
        <v>96</v>
      </c>
      <c r="AB27" s="7">
        <v>32.5</v>
      </c>
      <c r="AE27" t="s">
        <v>131</v>
      </c>
      <c r="AF27" t="s">
        <v>96</v>
      </c>
      <c r="AG27">
        <v>41</v>
      </c>
      <c r="AJ27" s="10" t="s">
        <v>118</v>
      </c>
      <c r="AK27" t="s">
        <v>119</v>
      </c>
      <c r="AN27" s="35" t="s">
        <v>256</v>
      </c>
      <c r="AO27" s="30" t="s">
        <v>261</v>
      </c>
      <c r="AP27" s="10" t="s">
        <v>109</v>
      </c>
      <c r="AQ27">
        <v>0.45450000000000002</v>
      </c>
      <c r="AR27" t="s">
        <v>31</v>
      </c>
      <c r="AS27" t="s">
        <v>31</v>
      </c>
      <c r="AT27" t="s">
        <v>260</v>
      </c>
      <c r="AV27" t="s">
        <v>128</v>
      </c>
      <c r="AW27" t="s">
        <v>96</v>
      </c>
      <c r="AX27">
        <v>16</v>
      </c>
      <c r="BA27" s="10" t="s">
        <v>118</v>
      </c>
      <c r="BB27" t="s">
        <v>120</v>
      </c>
    </row>
    <row r="28" spans="1:64" x14ac:dyDescent="0.2">
      <c r="A28" s="2">
        <v>45434</v>
      </c>
      <c r="B28" s="2" t="s">
        <v>246</v>
      </c>
      <c r="C28" s="2" t="s">
        <v>247</v>
      </c>
      <c r="D28" s="2" t="s">
        <v>248</v>
      </c>
      <c r="E28" s="2" t="s">
        <v>249</v>
      </c>
      <c r="F28" t="s">
        <v>250</v>
      </c>
      <c r="G28" t="s">
        <v>103</v>
      </c>
      <c r="H28" t="s">
        <v>113</v>
      </c>
      <c r="I28" t="s">
        <v>251</v>
      </c>
      <c r="J28">
        <v>8</v>
      </c>
      <c r="K28">
        <v>3.0763889999999999E-2</v>
      </c>
      <c r="L28">
        <f t="shared" si="1"/>
        <v>0.24611111999999999</v>
      </c>
      <c r="M28" s="24">
        <f t="shared" si="0"/>
        <v>2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0</v>
      </c>
      <c r="U28">
        <v>0</v>
      </c>
      <c r="V28" s="25">
        <f t="shared" si="2"/>
        <v>8.125</v>
      </c>
      <c r="W28">
        <f t="shared" si="3"/>
        <v>5.5</v>
      </c>
      <c r="Z28" t="s">
        <v>103</v>
      </c>
      <c r="AA28" t="s">
        <v>113</v>
      </c>
      <c r="AB28" s="7">
        <v>8.125</v>
      </c>
      <c r="AE28" t="s">
        <v>259</v>
      </c>
      <c r="AF28" t="s">
        <v>96</v>
      </c>
      <c r="AG28">
        <v>16</v>
      </c>
      <c r="AJ28" s="10" t="s">
        <v>122</v>
      </c>
      <c r="AK28" t="s">
        <v>123</v>
      </c>
      <c r="AV28" t="s">
        <v>131</v>
      </c>
      <c r="AW28" t="s">
        <v>96</v>
      </c>
      <c r="AX28">
        <v>41</v>
      </c>
      <c r="BA28" s="10" t="s">
        <v>122</v>
      </c>
      <c r="BB28" t="s">
        <v>124</v>
      </c>
    </row>
    <row r="29" spans="1:64" x14ac:dyDescent="0.2">
      <c r="A29" s="2">
        <v>45434</v>
      </c>
      <c r="B29" s="2" t="s">
        <v>246</v>
      </c>
      <c r="C29" s="2" t="s">
        <v>247</v>
      </c>
      <c r="D29" s="2" t="s">
        <v>248</v>
      </c>
      <c r="E29" s="2" t="s">
        <v>249</v>
      </c>
      <c r="F29" t="s">
        <v>250</v>
      </c>
      <c r="G29" t="s">
        <v>104</v>
      </c>
      <c r="H29" t="s">
        <v>113</v>
      </c>
      <c r="I29" t="s">
        <v>251</v>
      </c>
      <c r="J29">
        <v>8</v>
      </c>
      <c r="K29">
        <v>3.0763889999999999E-2</v>
      </c>
      <c r="L29">
        <f t="shared" si="1"/>
        <v>0.24611111999999999</v>
      </c>
      <c r="M29" s="24">
        <f t="shared" si="0"/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25">
        <f t="shared" si="2"/>
        <v>0</v>
      </c>
      <c r="W29" t="e">
        <f t="shared" si="3"/>
        <v>#DIV/0!</v>
      </c>
      <c r="Z29" t="s">
        <v>104</v>
      </c>
      <c r="AA29" t="s">
        <v>113</v>
      </c>
      <c r="AB29" s="7">
        <v>0</v>
      </c>
      <c r="AE29" t="s">
        <v>262</v>
      </c>
      <c r="AF29" t="s">
        <v>96</v>
      </c>
      <c r="AG29">
        <v>33</v>
      </c>
      <c r="AJ29" s="10" t="s">
        <v>126</v>
      </c>
      <c r="AK29" t="s">
        <v>127</v>
      </c>
      <c r="AV29" t="s">
        <v>259</v>
      </c>
      <c r="AW29" t="s">
        <v>96</v>
      </c>
      <c r="AX29">
        <v>16</v>
      </c>
      <c r="BA29" s="10" t="s">
        <v>126</v>
      </c>
      <c r="BB29" t="s">
        <v>127</v>
      </c>
    </row>
    <row r="30" spans="1:64" x14ac:dyDescent="0.2">
      <c r="A30" s="2">
        <v>45434</v>
      </c>
      <c r="B30" s="2" t="s">
        <v>246</v>
      </c>
      <c r="C30" s="2" t="s">
        <v>247</v>
      </c>
      <c r="D30" s="2" t="s">
        <v>248</v>
      </c>
      <c r="E30" s="2" t="s">
        <v>249</v>
      </c>
      <c r="F30" t="s">
        <v>250</v>
      </c>
      <c r="G30" t="s">
        <v>105</v>
      </c>
      <c r="H30" t="s">
        <v>113</v>
      </c>
      <c r="I30" t="s">
        <v>251</v>
      </c>
      <c r="J30">
        <v>8</v>
      </c>
      <c r="K30">
        <v>3.0763889999999999E-2</v>
      </c>
      <c r="L30">
        <f t="shared" si="1"/>
        <v>0.24611111999999999</v>
      </c>
      <c r="M30" s="24">
        <f t="shared" si="0"/>
        <v>3</v>
      </c>
      <c r="N30">
        <v>0</v>
      </c>
      <c r="O30">
        <v>0</v>
      </c>
      <c r="P30">
        <v>0</v>
      </c>
      <c r="Q30">
        <v>0</v>
      </c>
      <c r="R30">
        <v>2</v>
      </c>
      <c r="S30">
        <v>1</v>
      </c>
      <c r="T30">
        <v>0</v>
      </c>
      <c r="U30">
        <v>0</v>
      </c>
      <c r="V30" s="25">
        <f t="shared" si="2"/>
        <v>12.1875</v>
      </c>
      <c r="W30">
        <f t="shared" si="3"/>
        <v>5.333333333333333</v>
      </c>
      <c r="Z30" t="s">
        <v>105</v>
      </c>
      <c r="AA30" t="s">
        <v>113</v>
      </c>
      <c r="AB30" s="7">
        <v>12.1875</v>
      </c>
      <c r="AE30" t="s">
        <v>103</v>
      </c>
      <c r="AF30" t="s">
        <v>113</v>
      </c>
      <c r="AG30">
        <v>8</v>
      </c>
      <c r="AJ30" s="10" t="s">
        <v>129</v>
      </c>
      <c r="AK30" t="s">
        <v>130</v>
      </c>
      <c r="AV30" t="s">
        <v>262</v>
      </c>
      <c r="AW30" t="s">
        <v>96</v>
      </c>
      <c r="AX30">
        <v>33</v>
      </c>
      <c r="BA30" s="10" t="s">
        <v>129</v>
      </c>
      <c r="BB30" t="s">
        <v>130</v>
      </c>
    </row>
    <row r="31" spans="1:64" x14ac:dyDescent="0.2">
      <c r="A31" s="2">
        <v>45434</v>
      </c>
      <c r="B31" s="2" t="s">
        <v>246</v>
      </c>
      <c r="C31" s="2" t="s">
        <v>247</v>
      </c>
      <c r="D31" s="2" t="s">
        <v>248</v>
      </c>
      <c r="E31" s="2" t="s">
        <v>249</v>
      </c>
      <c r="F31" t="s">
        <v>250</v>
      </c>
      <c r="G31" t="s">
        <v>107</v>
      </c>
      <c r="H31" t="s">
        <v>113</v>
      </c>
      <c r="I31" t="s">
        <v>251</v>
      </c>
      <c r="J31">
        <v>8</v>
      </c>
      <c r="K31">
        <v>3.0763889999999999E-2</v>
      </c>
      <c r="L31">
        <f t="shared" si="1"/>
        <v>0.24611111999999999</v>
      </c>
      <c r="M31" s="24">
        <f t="shared" si="0"/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25">
        <f t="shared" si="2"/>
        <v>0</v>
      </c>
      <c r="W31" t="e">
        <f t="shared" si="3"/>
        <v>#DIV/0!</v>
      </c>
      <c r="Z31" t="s">
        <v>107</v>
      </c>
      <c r="AA31" t="s">
        <v>113</v>
      </c>
      <c r="AB31" s="7">
        <v>0</v>
      </c>
      <c r="AE31" t="s">
        <v>104</v>
      </c>
      <c r="AF31" t="s">
        <v>113</v>
      </c>
      <c r="AG31">
        <v>0</v>
      </c>
      <c r="AJ31" s="10" t="s">
        <v>132</v>
      </c>
      <c r="AK31" t="s">
        <v>133</v>
      </c>
      <c r="AV31" t="s">
        <v>103</v>
      </c>
      <c r="AW31" t="s">
        <v>113</v>
      </c>
      <c r="AX31">
        <v>8</v>
      </c>
      <c r="BA31" s="10" t="s">
        <v>132</v>
      </c>
      <c r="BB31" t="s">
        <v>134</v>
      </c>
    </row>
    <row r="32" spans="1:64" x14ac:dyDescent="0.2">
      <c r="A32" s="2">
        <v>45434</v>
      </c>
      <c r="B32" s="2" t="s">
        <v>246</v>
      </c>
      <c r="C32" s="2" t="s">
        <v>247</v>
      </c>
      <c r="D32" s="2" t="s">
        <v>248</v>
      </c>
      <c r="E32" s="2" t="s">
        <v>249</v>
      </c>
      <c r="F32" t="s">
        <v>250</v>
      </c>
      <c r="G32" t="s">
        <v>109</v>
      </c>
      <c r="H32" t="s">
        <v>113</v>
      </c>
      <c r="I32" t="s">
        <v>251</v>
      </c>
      <c r="J32">
        <v>8</v>
      </c>
      <c r="K32">
        <v>3.0763889999999999E-2</v>
      </c>
      <c r="L32">
        <f t="shared" si="1"/>
        <v>0.24611111999999999</v>
      </c>
      <c r="M32" s="24">
        <f t="shared" si="0"/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25">
        <f t="shared" si="2"/>
        <v>0</v>
      </c>
      <c r="W32" t="e">
        <f t="shared" si="3"/>
        <v>#DIV/0!</v>
      </c>
      <c r="Z32" t="s">
        <v>109</v>
      </c>
      <c r="AA32" t="s">
        <v>113</v>
      </c>
      <c r="AB32" s="7">
        <v>0</v>
      </c>
      <c r="AE32" t="s">
        <v>105</v>
      </c>
      <c r="AF32" t="s">
        <v>113</v>
      </c>
      <c r="AG32">
        <v>12</v>
      </c>
      <c r="AJ32" s="10" t="s">
        <v>135</v>
      </c>
      <c r="AK32" t="s">
        <v>136</v>
      </c>
      <c r="AV32" t="s">
        <v>104</v>
      </c>
      <c r="AW32" t="s">
        <v>113</v>
      </c>
      <c r="AX32">
        <v>0</v>
      </c>
      <c r="BA32" s="10" t="s">
        <v>137</v>
      </c>
      <c r="BB32" t="s">
        <v>138</v>
      </c>
    </row>
    <row r="33" spans="1:55" x14ac:dyDescent="0.2">
      <c r="A33" s="2">
        <v>45434</v>
      </c>
      <c r="B33" s="2" t="s">
        <v>246</v>
      </c>
      <c r="C33" s="2" t="s">
        <v>247</v>
      </c>
      <c r="D33" s="2" t="s">
        <v>248</v>
      </c>
      <c r="E33" s="2" t="s">
        <v>249</v>
      </c>
      <c r="F33" t="s">
        <v>250</v>
      </c>
      <c r="G33" t="s">
        <v>112</v>
      </c>
      <c r="H33" t="s">
        <v>113</v>
      </c>
      <c r="I33" t="s">
        <v>251</v>
      </c>
      <c r="J33">
        <v>8</v>
      </c>
      <c r="K33">
        <v>3.0763889999999999E-2</v>
      </c>
      <c r="L33">
        <f t="shared" si="1"/>
        <v>0.24611111999999999</v>
      </c>
      <c r="M33" s="24">
        <f t="shared" si="0"/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 s="25">
        <f t="shared" si="2"/>
        <v>0</v>
      </c>
      <c r="W33" t="e">
        <f t="shared" si="3"/>
        <v>#DIV/0!</v>
      </c>
      <c r="Z33" t="s">
        <v>112</v>
      </c>
      <c r="AA33" t="s">
        <v>113</v>
      </c>
      <c r="AB33" s="7">
        <v>0</v>
      </c>
      <c r="AE33" t="s">
        <v>107</v>
      </c>
      <c r="AF33" t="s">
        <v>113</v>
      </c>
      <c r="AG33">
        <v>0</v>
      </c>
      <c r="AJ33" s="10" t="s">
        <v>137</v>
      </c>
      <c r="AK33" t="s">
        <v>138</v>
      </c>
      <c r="AV33" t="s">
        <v>105</v>
      </c>
      <c r="AW33" t="s">
        <v>113</v>
      </c>
      <c r="AX33">
        <v>12</v>
      </c>
    </row>
    <row r="34" spans="1:55" x14ac:dyDescent="0.2">
      <c r="A34" s="2">
        <v>45434</v>
      </c>
      <c r="B34" s="2" t="s">
        <v>246</v>
      </c>
      <c r="C34" s="2" t="s">
        <v>247</v>
      </c>
      <c r="D34" s="2" t="s">
        <v>248</v>
      </c>
      <c r="E34" s="2" t="s">
        <v>249</v>
      </c>
      <c r="F34" t="s">
        <v>250</v>
      </c>
      <c r="G34" t="s">
        <v>117</v>
      </c>
      <c r="H34" t="s">
        <v>113</v>
      </c>
      <c r="I34" t="s">
        <v>251</v>
      </c>
      <c r="J34">
        <v>8</v>
      </c>
      <c r="K34">
        <v>3.0763889999999999E-2</v>
      </c>
      <c r="L34">
        <f t="shared" si="1"/>
        <v>0.24611111999999999</v>
      </c>
      <c r="M34" s="24">
        <f t="shared" ref="M34:M65" si="4">SUM(O34:T34)</f>
        <v>3</v>
      </c>
      <c r="N34">
        <v>0</v>
      </c>
      <c r="O34">
        <v>0</v>
      </c>
      <c r="P34">
        <v>0</v>
      </c>
      <c r="Q34">
        <v>0</v>
      </c>
      <c r="R34">
        <v>2</v>
      </c>
      <c r="S34">
        <v>1</v>
      </c>
      <c r="T34">
        <v>0</v>
      </c>
      <c r="U34">
        <v>0</v>
      </c>
      <c r="V34" s="25">
        <f t="shared" si="2"/>
        <v>12.1875</v>
      </c>
      <c r="W34">
        <f t="shared" si="3"/>
        <v>5.333333333333333</v>
      </c>
      <c r="Z34" t="s">
        <v>117</v>
      </c>
      <c r="AA34" t="s">
        <v>113</v>
      </c>
      <c r="AB34" s="7">
        <v>12.1875</v>
      </c>
      <c r="AE34" t="s">
        <v>109</v>
      </c>
      <c r="AF34" t="s">
        <v>113</v>
      </c>
      <c r="AG34">
        <v>0</v>
      </c>
      <c r="AV34" t="s">
        <v>107</v>
      </c>
      <c r="AW34" t="s">
        <v>113</v>
      </c>
      <c r="AX34">
        <v>0</v>
      </c>
      <c r="BA34" s="78" t="s">
        <v>139</v>
      </c>
      <c r="BB34" s="79"/>
      <c r="BC34" s="79"/>
    </row>
    <row r="35" spans="1:55" x14ac:dyDescent="0.2">
      <c r="A35" s="2">
        <v>45434</v>
      </c>
      <c r="B35" s="2" t="s">
        <v>246</v>
      </c>
      <c r="C35" s="2" t="s">
        <v>247</v>
      </c>
      <c r="D35" s="2" t="s">
        <v>248</v>
      </c>
      <c r="E35" s="2" t="s">
        <v>249</v>
      </c>
      <c r="F35" t="s">
        <v>250</v>
      </c>
      <c r="G35" t="s">
        <v>121</v>
      </c>
      <c r="H35" t="s">
        <v>113</v>
      </c>
      <c r="I35" t="s">
        <v>251</v>
      </c>
      <c r="J35">
        <v>8</v>
      </c>
      <c r="K35">
        <v>3.0763889999999999E-2</v>
      </c>
      <c r="L35">
        <f t="shared" si="1"/>
        <v>0.24611111999999999</v>
      </c>
      <c r="M35" s="24">
        <f t="shared" si="4"/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25">
        <f t="shared" si="2"/>
        <v>0</v>
      </c>
      <c r="W35" t="e">
        <f t="shared" si="3"/>
        <v>#DIV/0!</v>
      </c>
      <c r="Z35" t="s">
        <v>121</v>
      </c>
      <c r="AA35" t="s">
        <v>113</v>
      </c>
      <c r="AB35" s="7">
        <v>0</v>
      </c>
      <c r="AE35" t="s">
        <v>112</v>
      </c>
      <c r="AF35" t="s">
        <v>113</v>
      </c>
      <c r="AG35">
        <v>0</v>
      </c>
      <c r="AJ35" s="78" t="s">
        <v>139</v>
      </c>
      <c r="AK35" s="79"/>
      <c r="AL35" s="79"/>
      <c r="AV35" t="s">
        <v>109</v>
      </c>
      <c r="AW35" t="s">
        <v>113</v>
      </c>
      <c r="AX35">
        <v>0</v>
      </c>
      <c r="BA35" s="10" t="s">
        <v>140</v>
      </c>
      <c r="BB35" s="11" t="s">
        <v>141</v>
      </c>
      <c r="BC35" s="11" t="s">
        <v>142</v>
      </c>
    </row>
    <row r="36" spans="1:55" x14ac:dyDescent="0.2">
      <c r="A36" s="2">
        <v>45434</v>
      </c>
      <c r="B36" s="2" t="s">
        <v>246</v>
      </c>
      <c r="C36" s="2" t="s">
        <v>247</v>
      </c>
      <c r="D36" s="2" t="s">
        <v>248</v>
      </c>
      <c r="E36" s="2" t="s">
        <v>249</v>
      </c>
      <c r="F36" t="s">
        <v>250</v>
      </c>
      <c r="G36" t="s">
        <v>125</v>
      </c>
      <c r="H36" t="s">
        <v>113</v>
      </c>
      <c r="I36" t="s">
        <v>251</v>
      </c>
      <c r="J36">
        <v>8</v>
      </c>
      <c r="K36">
        <v>3.0763889999999999E-2</v>
      </c>
      <c r="L36">
        <f t="shared" si="1"/>
        <v>0.24611111999999999</v>
      </c>
      <c r="M36" s="24">
        <f t="shared" si="4"/>
        <v>13</v>
      </c>
      <c r="N36">
        <v>0</v>
      </c>
      <c r="O36">
        <v>0</v>
      </c>
      <c r="P36">
        <v>0</v>
      </c>
      <c r="Q36">
        <v>0</v>
      </c>
      <c r="R36">
        <v>6</v>
      </c>
      <c r="S36">
        <v>6</v>
      </c>
      <c r="T36">
        <v>1</v>
      </c>
      <c r="U36">
        <v>0</v>
      </c>
      <c r="V36" s="25">
        <f t="shared" si="2"/>
        <v>52.8125</v>
      </c>
      <c r="W36">
        <f t="shared" si="3"/>
        <v>5.615384615384615</v>
      </c>
      <c r="Z36" t="s">
        <v>125</v>
      </c>
      <c r="AA36" t="s">
        <v>113</v>
      </c>
      <c r="AB36" s="7">
        <v>52.8125</v>
      </c>
      <c r="AE36" t="s">
        <v>117</v>
      </c>
      <c r="AF36" t="s">
        <v>113</v>
      </c>
      <c r="AG36">
        <v>12</v>
      </c>
      <c r="AJ36" s="10" t="s">
        <v>140</v>
      </c>
      <c r="AK36" s="11" t="s">
        <v>141</v>
      </c>
      <c r="AL36" s="11" t="s">
        <v>142</v>
      </c>
      <c r="AV36" t="s">
        <v>112</v>
      </c>
      <c r="AW36" t="s">
        <v>113</v>
      </c>
      <c r="AX36">
        <v>0</v>
      </c>
      <c r="BA36" s="10" t="s">
        <v>63</v>
      </c>
      <c r="BB36">
        <v>13</v>
      </c>
      <c r="BC36" t="s">
        <v>265</v>
      </c>
    </row>
    <row r="37" spans="1:55" x14ac:dyDescent="0.2">
      <c r="A37" s="2">
        <v>45434</v>
      </c>
      <c r="B37" s="2" t="s">
        <v>246</v>
      </c>
      <c r="C37" s="2" t="s">
        <v>247</v>
      </c>
      <c r="D37" s="2" t="s">
        <v>248</v>
      </c>
      <c r="E37" s="2" t="s">
        <v>249</v>
      </c>
      <c r="F37" t="s">
        <v>250</v>
      </c>
      <c r="G37" t="s">
        <v>128</v>
      </c>
      <c r="H37" t="s">
        <v>113</v>
      </c>
      <c r="I37" t="s">
        <v>251</v>
      </c>
      <c r="J37">
        <v>8</v>
      </c>
      <c r="K37">
        <v>3.0763889999999999E-2</v>
      </c>
      <c r="L37">
        <f t="shared" si="1"/>
        <v>0.24611111999999999</v>
      </c>
      <c r="M37" s="24">
        <f t="shared" si="4"/>
        <v>11</v>
      </c>
      <c r="N37">
        <v>0</v>
      </c>
      <c r="O37">
        <v>0</v>
      </c>
      <c r="P37">
        <v>0</v>
      </c>
      <c r="Q37">
        <v>0</v>
      </c>
      <c r="R37">
        <v>4</v>
      </c>
      <c r="S37">
        <v>7</v>
      </c>
      <c r="T37">
        <v>0</v>
      </c>
      <c r="U37">
        <v>0</v>
      </c>
      <c r="V37" s="25">
        <f t="shared" si="2"/>
        <v>44.6875</v>
      </c>
      <c r="W37">
        <f t="shared" si="3"/>
        <v>5.6363636363636367</v>
      </c>
      <c r="X37" t="s">
        <v>263</v>
      </c>
      <c r="Z37" t="s">
        <v>128</v>
      </c>
      <c r="AA37" t="s">
        <v>113</v>
      </c>
      <c r="AB37" s="7">
        <v>44.6875</v>
      </c>
      <c r="AE37" t="s">
        <v>121</v>
      </c>
      <c r="AF37" t="s">
        <v>113</v>
      </c>
      <c r="AG37">
        <v>0</v>
      </c>
      <c r="AJ37" s="10" t="s">
        <v>63</v>
      </c>
      <c r="AK37">
        <v>13</v>
      </c>
      <c r="AL37" t="s">
        <v>265</v>
      </c>
      <c r="AV37" t="s">
        <v>117</v>
      </c>
      <c r="AW37" t="s">
        <v>113</v>
      </c>
      <c r="AX37">
        <v>12</v>
      </c>
      <c r="BA37" s="10" t="s">
        <v>130</v>
      </c>
      <c r="BB37">
        <v>6</v>
      </c>
      <c r="BC37" t="s">
        <v>266</v>
      </c>
    </row>
    <row r="38" spans="1:55" x14ac:dyDescent="0.2">
      <c r="A38" s="2">
        <v>45434</v>
      </c>
      <c r="B38" s="2" t="s">
        <v>246</v>
      </c>
      <c r="C38" s="2" t="s">
        <v>247</v>
      </c>
      <c r="D38" s="2" t="s">
        <v>248</v>
      </c>
      <c r="E38" s="2" t="s">
        <v>249</v>
      </c>
      <c r="F38" t="s">
        <v>250</v>
      </c>
      <c r="G38" t="s">
        <v>131</v>
      </c>
      <c r="H38" t="s">
        <v>113</v>
      </c>
      <c r="I38" t="s">
        <v>251</v>
      </c>
      <c r="J38">
        <v>8</v>
      </c>
      <c r="K38">
        <v>3.0763889999999999E-2</v>
      </c>
      <c r="L38">
        <f t="shared" si="1"/>
        <v>0.24611111999999999</v>
      </c>
      <c r="M38" s="24">
        <f t="shared" si="4"/>
        <v>9</v>
      </c>
      <c r="N38">
        <v>0</v>
      </c>
      <c r="O38">
        <v>0</v>
      </c>
      <c r="P38">
        <v>0</v>
      </c>
      <c r="Q38">
        <v>0</v>
      </c>
      <c r="R38">
        <v>5</v>
      </c>
      <c r="S38">
        <v>4</v>
      </c>
      <c r="T38">
        <v>0</v>
      </c>
      <c r="U38">
        <v>0</v>
      </c>
      <c r="V38" s="25">
        <f t="shared" si="2"/>
        <v>36.5625</v>
      </c>
      <c r="W38">
        <f t="shared" si="3"/>
        <v>5.4444444444444446</v>
      </c>
      <c r="Z38" t="s">
        <v>131</v>
      </c>
      <c r="AA38" t="s">
        <v>113</v>
      </c>
      <c r="AB38" s="7">
        <v>36.5625</v>
      </c>
      <c r="AE38" t="s">
        <v>125</v>
      </c>
      <c r="AF38" t="s">
        <v>113</v>
      </c>
      <c r="AG38">
        <v>53</v>
      </c>
      <c r="AJ38" s="10" t="s">
        <v>130</v>
      </c>
      <c r="AK38">
        <v>6</v>
      </c>
      <c r="AL38" t="s">
        <v>266</v>
      </c>
      <c r="AV38" t="s">
        <v>121</v>
      </c>
      <c r="AW38" t="s">
        <v>113</v>
      </c>
      <c r="AX38">
        <v>0</v>
      </c>
    </row>
    <row r="39" spans="1:55" x14ac:dyDescent="0.2">
      <c r="A39" s="2">
        <v>45434</v>
      </c>
      <c r="B39" s="2" t="s">
        <v>246</v>
      </c>
      <c r="C39" s="2" t="s">
        <v>247</v>
      </c>
      <c r="D39" s="2" t="s">
        <v>248</v>
      </c>
      <c r="E39" s="2" t="s">
        <v>249</v>
      </c>
      <c r="F39" t="s">
        <v>250</v>
      </c>
      <c r="G39" t="s">
        <v>259</v>
      </c>
      <c r="H39" t="s">
        <v>113</v>
      </c>
      <c r="I39" t="s">
        <v>251</v>
      </c>
      <c r="J39">
        <v>8</v>
      </c>
      <c r="K39">
        <v>3.0763889999999999E-2</v>
      </c>
      <c r="L39">
        <f t="shared" si="1"/>
        <v>0.24611111999999999</v>
      </c>
      <c r="M39" s="24">
        <f t="shared" si="4"/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25">
        <f t="shared" si="2"/>
        <v>0</v>
      </c>
      <c r="W39" t="e">
        <f t="shared" si="3"/>
        <v>#DIV/0!</v>
      </c>
      <c r="Z39" t="s">
        <v>259</v>
      </c>
      <c r="AA39" t="s">
        <v>113</v>
      </c>
      <c r="AB39" s="7">
        <v>0</v>
      </c>
      <c r="AE39" t="s">
        <v>128</v>
      </c>
      <c r="AF39" t="s">
        <v>113</v>
      </c>
      <c r="AG39">
        <v>45</v>
      </c>
      <c r="AV39" t="s">
        <v>125</v>
      </c>
      <c r="AW39" t="s">
        <v>113</v>
      </c>
      <c r="AX39">
        <v>53</v>
      </c>
      <c r="BA39" s="12" t="s">
        <v>147</v>
      </c>
      <c r="BB39" s="13">
        <v>78</v>
      </c>
    </row>
    <row r="40" spans="1:55" x14ac:dyDescent="0.2">
      <c r="A40" s="2">
        <v>45434</v>
      </c>
      <c r="B40" s="2" t="s">
        <v>246</v>
      </c>
      <c r="C40" s="2" t="s">
        <v>247</v>
      </c>
      <c r="D40" s="2" t="s">
        <v>248</v>
      </c>
      <c r="E40" s="2" t="s">
        <v>249</v>
      </c>
      <c r="F40" t="s">
        <v>250</v>
      </c>
      <c r="G40" t="s">
        <v>262</v>
      </c>
      <c r="H40" t="s">
        <v>113</v>
      </c>
      <c r="I40" t="s">
        <v>251</v>
      </c>
      <c r="J40">
        <v>8</v>
      </c>
      <c r="K40">
        <v>3.0763889999999999E-2</v>
      </c>
      <c r="L40">
        <f t="shared" si="1"/>
        <v>0.24611111999999999</v>
      </c>
      <c r="M40" s="24">
        <f t="shared" si="4"/>
        <v>5</v>
      </c>
      <c r="N40">
        <v>0</v>
      </c>
      <c r="O40">
        <v>0</v>
      </c>
      <c r="P40">
        <v>0</v>
      </c>
      <c r="Q40">
        <v>0</v>
      </c>
      <c r="R40">
        <v>1</v>
      </c>
      <c r="S40">
        <v>3</v>
      </c>
      <c r="T40">
        <v>1</v>
      </c>
      <c r="U40">
        <v>0</v>
      </c>
      <c r="V40" s="25">
        <f t="shared" si="2"/>
        <v>20.3125</v>
      </c>
      <c r="W40">
        <f t="shared" si="3"/>
        <v>6</v>
      </c>
      <c r="Z40" t="s">
        <v>262</v>
      </c>
      <c r="AA40" t="s">
        <v>113</v>
      </c>
      <c r="AB40" s="7">
        <v>20.3125</v>
      </c>
      <c r="AE40" t="s">
        <v>131</v>
      </c>
      <c r="AF40" t="s">
        <v>113</v>
      </c>
      <c r="AG40">
        <v>37</v>
      </c>
      <c r="AJ40" s="12" t="s">
        <v>147</v>
      </c>
      <c r="AK40" s="13">
        <v>78</v>
      </c>
      <c r="AV40" t="s">
        <v>128</v>
      </c>
      <c r="AW40" t="s">
        <v>113</v>
      </c>
      <c r="AX40">
        <v>45</v>
      </c>
      <c r="BA40" s="10" t="s">
        <v>148</v>
      </c>
      <c r="BB40">
        <v>78</v>
      </c>
    </row>
    <row r="41" spans="1:55" x14ac:dyDescent="0.2">
      <c r="A41" s="2">
        <v>45434</v>
      </c>
      <c r="B41" s="2" t="s">
        <v>246</v>
      </c>
      <c r="C41" s="2" t="s">
        <v>247</v>
      </c>
      <c r="D41" s="2" t="s">
        <v>248</v>
      </c>
      <c r="E41" s="2" t="s">
        <v>249</v>
      </c>
      <c r="F41" t="s">
        <v>250</v>
      </c>
      <c r="G41" t="s">
        <v>103</v>
      </c>
      <c r="H41" t="s">
        <v>145</v>
      </c>
      <c r="I41" t="s">
        <v>251</v>
      </c>
      <c r="J41">
        <v>8</v>
      </c>
      <c r="K41">
        <v>3.0763889999999999E-2</v>
      </c>
      <c r="L41">
        <f t="shared" si="1"/>
        <v>0.24611111999999999</v>
      </c>
      <c r="M41" s="24">
        <f t="shared" si="4"/>
        <v>24</v>
      </c>
      <c r="N41">
        <v>0</v>
      </c>
      <c r="O41">
        <v>0</v>
      </c>
      <c r="P41">
        <v>2</v>
      </c>
      <c r="Q41">
        <v>4</v>
      </c>
      <c r="R41">
        <v>10</v>
      </c>
      <c r="S41">
        <v>8</v>
      </c>
      <c r="T41">
        <v>0</v>
      </c>
      <c r="U41">
        <v>3</v>
      </c>
      <c r="V41" s="25">
        <f t="shared" si="2"/>
        <v>97.5</v>
      </c>
      <c r="W41">
        <f t="shared" si="3"/>
        <v>5</v>
      </c>
      <c r="Z41" t="s">
        <v>103</v>
      </c>
      <c r="AA41" t="s">
        <v>145</v>
      </c>
      <c r="AB41" s="7">
        <v>97.5</v>
      </c>
      <c r="AE41" t="s">
        <v>259</v>
      </c>
      <c r="AF41" t="s">
        <v>113</v>
      </c>
      <c r="AG41">
        <v>0</v>
      </c>
      <c r="AJ41" s="10" t="s">
        <v>148</v>
      </c>
      <c r="AK41">
        <v>78</v>
      </c>
      <c r="AV41" t="s">
        <v>131</v>
      </c>
      <c r="AW41" t="s">
        <v>113</v>
      </c>
      <c r="AX41">
        <v>37</v>
      </c>
    </row>
    <row r="42" spans="1:55" x14ac:dyDescent="0.2">
      <c r="A42" s="2">
        <v>45434</v>
      </c>
      <c r="B42" s="2" t="s">
        <v>246</v>
      </c>
      <c r="C42" s="2" t="s">
        <v>247</v>
      </c>
      <c r="D42" s="2" t="s">
        <v>248</v>
      </c>
      <c r="E42" s="2" t="s">
        <v>249</v>
      </c>
      <c r="F42" t="s">
        <v>250</v>
      </c>
      <c r="G42" t="s">
        <v>104</v>
      </c>
      <c r="H42" t="s">
        <v>145</v>
      </c>
      <c r="I42" t="s">
        <v>251</v>
      </c>
      <c r="J42">
        <v>8</v>
      </c>
      <c r="K42">
        <v>3.0763889999999999E-2</v>
      </c>
      <c r="L42">
        <f t="shared" si="1"/>
        <v>0.24611111999999999</v>
      </c>
      <c r="M42" s="24">
        <f t="shared" si="4"/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25">
        <f t="shared" si="2"/>
        <v>0</v>
      </c>
      <c r="W42" t="e">
        <f t="shared" si="3"/>
        <v>#DIV/0!</v>
      </c>
      <c r="Z42" t="s">
        <v>104</v>
      </c>
      <c r="AA42" t="s">
        <v>145</v>
      </c>
      <c r="AB42" s="7">
        <v>0</v>
      </c>
      <c r="AE42" t="s">
        <v>262</v>
      </c>
      <c r="AF42" t="s">
        <v>113</v>
      </c>
      <c r="AG42">
        <v>20</v>
      </c>
      <c r="AV42" t="s">
        <v>259</v>
      </c>
      <c r="AW42" t="s">
        <v>113</v>
      </c>
      <c r="AX42">
        <v>0</v>
      </c>
      <c r="BA42" s="78" t="s">
        <v>149</v>
      </c>
      <c r="BB42" s="79"/>
    </row>
    <row r="43" spans="1:55" x14ac:dyDescent="0.2">
      <c r="A43" s="2">
        <v>45434</v>
      </c>
      <c r="B43" s="2" t="s">
        <v>246</v>
      </c>
      <c r="C43" s="2" t="s">
        <v>247</v>
      </c>
      <c r="D43" s="2" t="s">
        <v>248</v>
      </c>
      <c r="E43" s="2" t="s">
        <v>249</v>
      </c>
      <c r="F43" t="s">
        <v>250</v>
      </c>
      <c r="G43" t="s">
        <v>105</v>
      </c>
      <c r="H43" t="s">
        <v>145</v>
      </c>
      <c r="I43" t="s">
        <v>251</v>
      </c>
      <c r="J43">
        <v>8</v>
      </c>
      <c r="K43">
        <v>3.0763889999999999E-2</v>
      </c>
      <c r="L43">
        <f t="shared" si="1"/>
        <v>0.24611111999999999</v>
      </c>
      <c r="M43" s="24">
        <f t="shared" si="4"/>
        <v>2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0</v>
      </c>
      <c r="U43">
        <v>0</v>
      </c>
      <c r="V43" s="25">
        <f t="shared" si="2"/>
        <v>8.125</v>
      </c>
      <c r="W43">
        <f t="shared" si="3"/>
        <v>5.5</v>
      </c>
      <c r="Z43" t="s">
        <v>105</v>
      </c>
      <c r="AA43" t="s">
        <v>145</v>
      </c>
      <c r="AB43" s="7">
        <v>8.125</v>
      </c>
      <c r="AE43" t="s">
        <v>103</v>
      </c>
      <c r="AF43" t="s">
        <v>145</v>
      </c>
      <c r="AG43">
        <v>98</v>
      </c>
      <c r="AJ43" s="78" t="s">
        <v>149</v>
      </c>
      <c r="AK43" s="79"/>
      <c r="AV43" t="s">
        <v>262</v>
      </c>
      <c r="AW43" t="s">
        <v>113</v>
      </c>
      <c r="AX43">
        <v>20</v>
      </c>
      <c r="BA43" s="10" t="s">
        <v>150</v>
      </c>
      <c r="BB43">
        <v>1</v>
      </c>
    </row>
    <row r="44" spans="1:55" x14ac:dyDescent="0.2">
      <c r="A44" s="2">
        <v>45434</v>
      </c>
      <c r="B44" s="2" t="s">
        <v>246</v>
      </c>
      <c r="C44" s="2" t="s">
        <v>247</v>
      </c>
      <c r="D44" s="2" t="s">
        <v>248</v>
      </c>
      <c r="E44" s="2" t="s">
        <v>249</v>
      </c>
      <c r="F44" t="s">
        <v>250</v>
      </c>
      <c r="G44" t="s">
        <v>107</v>
      </c>
      <c r="H44" t="s">
        <v>145</v>
      </c>
      <c r="I44" t="s">
        <v>251</v>
      </c>
      <c r="J44">
        <v>8</v>
      </c>
      <c r="K44">
        <v>3.0763889999999999E-2</v>
      </c>
      <c r="L44">
        <f t="shared" si="1"/>
        <v>0.24611111999999999</v>
      </c>
      <c r="M44" s="24">
        <f t="shared" si="4"/>
        <v>2</v>
      </c>
      <c r="N44">
        <v>0</v>
      </c>
      <c r="O44">
        <v>0</v>
      </c>
      <c r="P44">
        <v>0</v>
      </c>
      <c r="Q44">
        <v>0</v>
      </c>
      <c r="R44">
        <v>2</v>
      </c>
      <c r="S44">
        <v>0</v>
      </c>
      <c r="T44">
        <v>0</v>
      </c>
      <c r="U44">
        <v>1</v>
      </c>
      <c r="V44" s="25">
        <f t="shared" si="2"/>
        <v>8.125</v>
      </c>
      <c r="W44">
        <f t="shared" si="3"/>
        <v>5</v>
      </c>
      <c r="Z44" t="s">
        <v>107</v>
      </c>
      <c r="AA44" t="s">
        <v>145</v>
      </c>
      <c r="AB44" s="7">
        <v>8.125</v>
      </c>
      <c r="AE44" t="s">
        <v>104</v>
      </c>
      <c r="AF44" t="s">
        <v>145</v>
      </c>
      <c r="AG44">
        <v>0</v>
      </c>
      <c r="AJ44" s="10" t="s">
        <v>150</v>
      </c>
      <c r="AK44">
        <v>1</v>
      </c>
      <c r="AV44" t="s">
        <v>103</v>
      </c>
      <c r="AW44" t="s">
        <v>145</v>
      </c>
      <c r="AX44">
        <v>98</v>
      </c>
      <c r="BA44" s="10" t="s">
        <v>151</v>
      </c>
      <c r="BB44">
        <v>1</v>
      </c>
    </row>
    <row r="45" spans="1:55" x14ac:dyDescent="0.2">
      <c r="A45" s="2">
        <v>45434</v>
      </c>
      <c r="B45" s="2" t="s">
        <v>246</v>
      </c>
      <c r="C45" s="2" t="s">
        <v>247</v>
      </c>
      <c r="D45" s="2" t="s">
        <v>248</v>
      </c>
      <c r="E45" s="2" t="s">
        <v>249</v>
      </c>
      <c r="F45" t="s">
        <v>250</v>
      </c>
      <c r="G45" t="s">
        <v>109</v>
      </c>
      <c r="H45" t="s">
        <v>145</v>
      </c>
      <c r="I45" t="s">
        <v>251</v>
      </c>
      <c r="J45">
        <v>8</v>
      </c>
      <c r="K45">
        <v>3.0763889999999999E-2</v>
      </c>
      <c r="L45">
        <f t="shared" si="1"/>
        <v>0.24611111999999999</v>
      </c>
      <c r="M45" s="24">
        <f t="shared" si="4"/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 s="25">
        <f t="shared" si="2"/>
        <v>4.0625</v>
      </c>
      <c r="W45">
        <f t="shared" si="3"/>
        <v>5</v>
      </c>
      <c r="Z45" t="s">
        <v>109</v>
      </c>
      <c r="AA45" t="s">
        <v>145</v>
      </c>
      <c r="AB45" s="7">
        <v>4.0625</v>
      </c>
      <c r="AE45" t="s">
        <v>105</v>
      </c>
      <c r="AF45" t="s">
        <v>145</v>
      </c>
      <c r="AG45">
        <v>8</v>
      </c>
      <c r="AJ45" s="10" t="s">
        <v>151</v>
      </c>
      <c r="AK45">
        <v>1</v>
      </c>
      <c r="AV45" t="s">
        <v>104</v>
      </c>
      <c r="AW45" t="s">
        <v>145</v>
      </c>
      <c r="AX45">
        <v>0</v>
      </c>
      <c r="BA45" s="10" t="s">
        <v>152</v>
      </c>
      <c r="BB45">
        <v>14</v>
      </c>
    </row>
    <row r="46" spans="1:55" x14ac:dyDescent="0.2">
      <c r="A46" s="2">
        <v>45434</v>
      </c>
      <c r="B46" s="2" t="s">
        <v>246</v>
      </c>
      <c r="C46" s="2" t="s">
        <v>247</v>
      </c>
      <c r="D46" s="2" t="s">
        <v>248</v>
      </c>
      <c r="E46" s="2" t="s">
        <v>249</v>
      </c>
      <c r="F46" t="s">
        <v>250</v>
      </c>
      <c r="G46" t="s">
        <v>112</v>
      </c>
      <c r="H46" t="s">
        <v>145</v>
      </c>
      <c r="I46" t="s">
        <v>251</v>
      </c>
      <c r="J46">
        <v>8</v>
      </c>
      <c r="K46">
        <v>3.0763889999999999E-2</v>
      </c>
      <c r="L46">
        <f t="shared" si="1"/>
        <v>0.24611111999999999</v>
      </c>
      <c r="M46" s="24">
        <f t="shared" si="4"/>
        <v>8</v>
      </c>
      <c r="N46">
        <v>0</v>
      </c>
      <c r="O46">
        <v>0</v>
      </c>
      <c r="P46">
        <v>0</v>
      </c>
      <c r="Q46">
        <v>0</v>
      </c>
      <c r="R46">
        <v>4</v>
      </c>
      <c r="S46">
        <v>4</v>
      </c>
      <c r="T46">
        <v>0</v>
      </c>
      <c r="U46">
        <v>0</v>
      </c>
      <c r="V46" s="25">
        <f t="shared" si="2"/>
        <v>32.5</v>
      </c>
      <c r="W46">
        <f t="shared" si="3"/>
        <v>5.5</v>
      </c>
      <c r="Z46" t="s">
        <v>112</v>
      </c>
      <c r="AA46" t="s">
        <v>145</v>
      </c>
      <c r="AB46" s="7">
        <v>32.5</v>
      </c>
      <c r="AE46" t="s">
        <v>107</v>
      </c>
      <c r="AF46" t="s">
        <v>145</v>
      </c>
      <c r="AG46">
        <v>8</v>
      </c>
      <c r="AJ46" s="10" t="s">
        <v>152</v>
      </c>
      <c r="AK46">
        <v>14</v>
      </c>
      <c r="AV46" t="s">
        <v>105</v>
      </c>
      <c r="AW46" t="s">
        <v>145</v>
      </c>
      <c r="AX46">
        <v>8</v>
      </c>
      <c r="BA46" s="10" t="s">
        <v>153</v>
      </c>
      <c r="BB46">
        <v>1</v>
      </c>
    </row>
    <row r="47" spans="1:55" x14ac:dyDescent="0.2">
      <c r="A47" s="2">
        <v>45434</v>
      </c>
      <c r="B47" s="2" t="s">
        <v>246</v>
      </c>
      <c r="C47" s="2" t="s">
        <v>247</v>
      </c>
      <c r="D47" s="2" t="s">
        <v>248</v>
      </c>
      <c r="E47" s="2" t="s">
        <v>249</v>
      </c>
      <c r="F47" t="s">
        <v>250</v>
      </c>
      <c r="G47" t="s">
        <v>117</v>
      </c>
      <c r="H47" t="s">
        <v>145</v>
      </c>
      <c r="I47" t="s">
        <v>251</v>
      </c>
      <c r="J47">
        <v>8</v>
      </c>
      <c r="K47">
        <v>3.0763889999999999E-2</v>
      </c>
      <c r="L47">
        <f t="shared" si="1"/>
        <v>0.24611111999999999</v>
      </c>
      <c r="M47" s="24">
        <f t="shared" si="4"/>
        <v>5</v>
      </c>
      <c r="N47">
        <v>0</v>
      </c>
      <c r="O47">
        <v>0</v>
      </c>
      <c r="P47">
        <v>0</v>
      </c>
      <c r="Q47">
        <v>0</v>
      </c>
      <c r="R47">
        <v>4</v>
      </c>
      <c r="S47">
        <v>1</v>
      </c>
      <c r="T47">
        <v>0</v>
      </c>
      <c r="U47">
        <v>0</v>
      </c>
      <c r="V47" s="25">
        <f t="shared" si="2"/>
        <v>20.3125</v>
      </c>
      <c r="W47">
        <f t="shared" si="3"/>
        <v>5.2</v>
      </c>
      <c r="Z47" t="s">
        <v>117</v>
      </c>
      <c r="AA47" t="s">
        <v>145</v>
      </c>
      <c r="AB47" s="7">
        <v>20.3125</v>
      </c>
      <c r="AE47" t="s">
        <v>109</v>
      </c>
      <c r="AF47" t="s">
        <v>145</v>
      </c>
      <c r="AG47">
        <v>4</v>
      </c>
      <c r="AJ47" s="10" t="s">
        <v>153</v>
      </c>
      <c r="AK47">
        <v>1</v>
      </c>
      <c r="AV47" t="s">
        <v>107</v>
      </c>
      <c r="AW47" t="s">
        <v>145</v>
      </c>
      <c r="AX47">
        <v>8</v>
      </c>
      <c r="BA47" s="10" t="s">
        <v>154</v>
      </c>
      <c r="BB47">
        <v>6</v>
      </c>
    </row>
    <row r="48" spans="1:55" x14ac:dyDescent="0.2">
      <c r="A48" s="2">
        <v>45434</v>
      </c>
      <c r="B48" s="2" t="s">
        <v>246</v>
      </c>
      <c r="C48" s="2" t="s">
        <v>247</v>
      </c>
      <c r="D48" s="2" t="s">
        <v>248</v>
      </c>
      <c r="E48" s="2" t="s">
        <v>249</v>
      </c>
      <c r="F48" t="s">
        <v>250</v>
      </c>
      <c r="G48" t="s">
        <v>121</v>
      </c>
      <c r="H48" t="s">
        <v>145</v>
      </c>
      <c r="I48" t="s">
        <v>251</v>
      </c>
      <c r="J48">
        <v>8</v>
      </c>
      <c r="K48">
        <v>3.0763889999999999E-2</v>
      </c>
      <c r="L48">
        <f t="shared" si="1"/>
        <v>0.24611111999999999</v>
      </c>
      <c r="M48" s="24">
        <f t="shared" si="4"/>
        <v>15</v>
      </c>
      <c r="N48">
        <v>0</v>
      </c>
      <c r="O48">
        <v>0</v>
      </c>
      <c r="P48">
        <v>0</v>
      </c>
      <c r="Q48">
        <v>0</v>
      </c>
      <c r="R48">
        <v>9</v>
      </c>
      <c r="S48">
        <v>6</v>
      </c>
      <c r="T48">
        <v>0</v>
      </c>
      <c r="U48">
        <v>0</v>
      </c>
      <c r="V48" s="25">
        <f t="shared" si="2"/>
        <v>60.9375</v>
      </c>
      <c r="W48">
        <f t="shared" si="3"/>
        <v>5.4</v>
      </c>
      <c r="Z48" t="s">
        <v>121</v>
      </c>
      <c r="AA48" t="s">
        <v>145</v>
      </c>
      <c r="AB48" s="7">
        <v>60.9375</v>
      </c>
      <c r="AE48" t="s">
        <v>112</v>
      </c>
      <c r="AF48" t="s">
        <v>145</v>
      </c>
      <c r="AG48">
        <v>33</v>
      </c>
      <c r="AJ48" s="10" t="s">
        <v>154</v>
      </c>
      <c r="AK48">
        <v>6</v>
      </c>
      <c r="AV48" t="s">
        <v>109</v>
      </c>
      <c r="AW48" t="s">
        <v>145</v>
      </c>
      <c r="AX48">
        <v>4</v>
      </c>
      <c r="BA48" s="10" t="s">
        <v>155</v>
      </c>
      <c r="BB48">
        <v>13</v>
      </c>
    </row>
    <row r="49" spans="1:58" x14ac:dyDescent="0.2">
      <c r="A49" s="2">
        <v>45434</v>
      </c>
      <c r="B49" s="2" t="s">
        <v>246</v>
      </c>
      <c r="C49" s="2" t="s">
        <v>247</v>
      </c>
      <c r="D49" s="2" t="s">
        <v>248</v>
      </c>
      <c r="E49" s="2" t="s">
        <v>249</v>
      </c>
      <c r="F49" t="s">
        <v>250</v>
      </c>
      <c r="G49" t="s">
        <v>125</v>
      </c>
      <c r="H49" t="s">
        <v>145</v>
      </c>
      <c r="I49" t="s">
        <v>251</v>
      </c>
      <c r="J49">
        <v>8</v>
      </c>
      <c r="K49">
        <v>3.0763889999999999E-2</v>
      </c>
      <c r="L49">
        <f t="shared" si="1"/>
        <v>0.24611111999999999</v>
      </c>
      <c r="M49" s="24">
        <f t="shared" si="4"/>
        <v>9</v>
      </c>
      <c r="N49">
        <v>0</v>
      </c>
      <c r="O49">
        <v>0</v>
      </c>
      <c r="P49">
        <v>0</v>
      </c>
      <c r="Q49">
        <v>0</v>
      </c>
      <c r="R49">
        <v>4</v>
      </c>
      <c r="S49">
        <v>5</v>
      </c>
      <c r="T49">
        <v>0</v>
      </c>
      <c r="U49">
        <v>0</v>
      </c>
      <c r="V49" s="25">
        <f t="shared" si="2"/>
        <v>36.5625</v>
      </c>
      <c r="W49">
        <f t="shared" si="3"/>
        <v>5.5555555555555554</v>
      </c>
      <c r="Z49" t="s">
        <v>125</v>
      </c>
      <c r="AA49" t="s">
        <v>145</v>
      </c>
      <c r="AB49" s="7">
        <v>36.5625</v>
      </c>
      <c r="AE49" t="s">
        <v>117</v>
      </c>
      <c r="AF49" t="s">
        <v>145</v>
      </c>
      <c r="AG49">
        <v>20</v>
      </c>
      <c r="AJ49" s="10" t="s">
        <v>155</v>
      </c>
      <c r="AK49">
        <v>13</v>
      </c>
      <c r="AV49" t="s">
        <v>112</v>
      </c>
      <c r="AW49" t="s">
        <v>145</v>
      </c>
      <c r="AX49">
        <v>33</v>
      </c>
    </row>
    <row r="50" spans="1:58" x14ac:dyDescent="0.2">
      <c r="A50" s="2">
        <v>45434</v>
      </c>
      <c r="B50" s="2" t="s">
        <v>246</v>
      </c>
      <c r="C50" s="2" t="s">
        <v>247</v>
      </c>
      <c r="D50" s="2" t="s">
        <v>248</v>
      </c>
      <c r="E50" s="2" t="s">
        <v>249</v>
      </c>
      <c r="F50" t="s">
        <v>250</v>
      </c>
      <c r="G50" t="s">
        <v>128</v>
      </c>
      <c r="H50" t="s">
        <v>145</v>
      </c>
      <c r="I50" t="s">
        <v>251</v>
      </c>
      <c r="J50">
        <v>8</v>
      </c>
      <c r="K50">
        <v>3.0763889999999999E-2</v>
      </c>
      <c r="L50">
        <f t="shared" si="1"/>
        <v>0.24611111999999999</v>
      </c>
      <c r="M50" s="24">
        <f t="shared" si="4"/>
        <v>4</v>
      </c>
      <c r="N50">
        <v>0</v>
      </c>
      <c r="O50">
        <v>0</v>
      </c>
      <c r="P50">
        <v>0</v>
      </c>
      <c r="Q50">
        <v>0</v>
      </c>
      <c r="R50">
        <v>4</v>
      </c>
      <c r="S50">
        <v>0</v>
      </c>
      <c r="T50">
        <v>0</v>
      </c>
      <c r="U50">
        <v>0</v>
      </c>
      <c r="V50" s="25">
        <f t="shared" si="2"/>
        <v>16.25</v>
      </c>
      <c r="W50">
        <f t="shared" si="3"/>
        <v>5</v>
      </c>
      <c r="Z50" t="s">
        <v>128</v>
      </c>
      <c r="AA50" t="s">
        <v>145</v>
      </c>
      <c r="AB50" s="7">
        <v>16.25</v>
      </c>
      <c r="AE50" t="s">
        <v>121</v>
      </c>
      <c r="AF50" t="s">
        <v>145</v>
      </c>
      <c r="AG50">
        <v>61</v>
      </c>
      <c r="AV50" t="s">
        <v>117</v>
      </c>
      <c r="AW50" t="s">
        <v>145</v>
      </c>
      <c r="AX50">
        <v>20</v>
      </c>
      <c r="BA50" s="78" t="s">
        <v>157</v>
      </c>
      <c r="BB50" s="79"/>
    </row>
    <row r="51" spans="1:58" x14ac:dyDescent="0.2">
      <c r="A51" s="2">
        <v>45434</v>
      </c>
      <c r="B51" s="2" t="s">
        <v>246</v>
      </c>
      <c r="C51" s="2" t="s">
        <v>247</v>
      </c>
      <c r="D51" s="2" t="s">
        <v>248</v>
      </c>
      <c r="E51" s="2" t="s">
        <v>249</v>
      </c>
      <c r="F51" t="s">
        <v>250</v>
      </c>
      <c r="G51" t="s">
        <v>131</v>
      </c>
      <c r="H51" t="s">
        <v>145</v>
      </c>
      <c r="I51" t="s">
        <v>251</v>
      </c>
      <c r="J51">
        <v>8</v>
      </c>
      <c r="K51">
        <v>3.0763889999999999E-2</v>
      </c>
      <c r="L51">
        <f t="shared" si="1"/>
        <v>0.24611111999999999</v>
      </c>
      <c r="M51" s="24">
        <f t="shared" si="4"/>
        <v>18</v>
      </c>
      <c r="N51">
        <v>0</v>
      </c>
      <c r="O51">
        <v>0</v>
      </c>
      <c r="P51">
        <v>0</v>
      </c>
      <c r="Q51">
        <v>1</v>
      </c>
      <c r="R51">
        <v>6</v>
      </c>
      <c r="S51">
        <v>11</v>
      </c>
      <c r="T51">
        <v>0</v>
      </c>
      <c r="U51">
        <v>1</v>
      </c>
      <c r="V51" s="25">
        <f t="shared" si="2"/>
        <v>73.125</v>
      </c>
      <c r="W51">
        <f t="shared" si="3"/>
        <v>5.5555555555555554</v>
      </c>
      <c r="Z51" t="s">
        <v>131</v>
      </c>
      <c r="AA51" t="s">
        <v>145</v>
      </c>
      <c r="AB51" s="7">
        <v>73.125</v>
      </c>
      <c r="AE51" t="s">
        <v>125</v>
      </c>
      <c r="AF51" t="s">
        <v>145</v>
      </c>
      <c r="AG51">
        <v>37</v>
      </c>
      <c r="AJ51" s="78" t="s">
        <v>157</v>
      </c>
      <c r="AK51" s="79"/>
      <c r="AV51" t="s">
        <v>121</v>
      </c>
      <c r="AW51" t="s">
        <v>145</v>
      </c>
      <c r="AX51">
        <v>61</v>
      </c>
      <c r="BA51" s="10" t="s">
        <v>159</v>
      </c>
      <c r="BB51" t="s">
        <v>160</v>
      </c>
    </row>
    <row r="52" spans="1:58" x14ac:dyDescent="0.2">
      <c r="A52" s="2">
        <v>45434</v>
      </c>
      <c r="B52" s="2" t="s">
        <v>246</v>
      </c>
      <c r="C52" s="2" t="s">
        <v>247</v>
      </c>
      <c r="D52" s="2" t="s">
        <v>248</v>
      </c>
      <c r="E52" s="2" t="s">
        <v>249</v>
      </c>
      <c r="F52" t="s">
        <v>250</v>
      </c>
      <c r="G52" t="s">
        <v>259</v>
      </c>
      <c r="H52" t="s">
        <v>145</v>
      </c>
      <c r="I52" t="s">
        <v>251</v>
      </c>
      <c r="J52">
        <v>8</v>
      </c>
      <c r="K52">
        <v>3.0763889999999999E-2</v>
      </c>
      <c r="L52">
        <f t="shared" si="1"/>
        <v>0.24611111999999999</v>
      </c>
      <c r="M52" s="24">
        <f t="shared" si="4"/>
        <v>9</v>
      </c>
      <c r="N52">
        <v>0</v>
      </c>
      <c r="O52">
        <v>0</v>
      </c>
      <c r="P52">
        <v>1</v>
      </c>
      <c r="Q52">
        <v>2</v>
      </c>
      <c r="R52">
        <v>4</v>
      </c>
      <c r="S52">
        <v>2</v>
      </c>
      <c r="T52">
        <v>0</v>
      </c>
      <c r="U52">
        <v>0</v>
      </c>
      <c r="V52" s="25">
        <f t="shared" si="2"/>
        <v>36.5625</v>
      </c>
      <c r="W52">
        <f t="shared" si="3"/>
        <v>4.7777777777777777</v>
      </c>
      <c r="Z52" t="s">
        <v>259</v>
      </c>
      <c r="AA52" t="s">
        <v>145</v>
      </c>
      <c r="AB52" s="7">
        <v>36.5625</v>
      </c>
      <c r="AE52" t="s">
        <v>128</v>
      </c>
      <c r="AF52" t="s">
        <v>145</v>
      </c>
      <c r="AG52">
        <v>16</v>
      </c>
      <c r="AJ52" s="10" t="s">
        <v>159</v>
      </c>
      <c r="AK52" t="s">
        <v>160</v>
      </c>
      <c r="AV52" t="s">
        <v>125</v>
      </c>
      <c r="AW52" t="s">
        <v>145</v>
      </c>
      <c r="AX52">
        <v>37</v>
      </c>
      <c r="BA52" s="10" t="s">
        <v>162</v>
      </c>
      <c r="BB52">
        <v>1</v>
      </c>
    </row>
    <row r="53" spans="1:58" x14ac:dyDescent="0.2">
      <c r="A53" s="2">
        <v>45434</v>
      </c>
      <c r="B53" s="2" t="s">
        <v>246</v>
      </c>
      <c r="C53" s="2" t="s">
        <v>247</v>
      </c>
      <c r="D53" s="2" t="s">
        <v>248</v>
      </c>
      <c r="E53" s="2" t="s">
        <v>249</v>
      </c>
      <c r="F53" t="s">
        <v>250</v>
      </c>
      <c r="G53" t="s">
        <v>262</v>
      </c>
      <c r="H53" t="s">
        <v>145</v>
      </c>
      <c r="I53" t="s">
        <v>251</v>
      </c>
      <c r="J53">
        <v>8</v>
      </c>
      <c r="K53">
        <v>3.0763889999999999E-2</v>
      </c>
      <c r="L53">
        <f t="shared" si="1"/>
        <v>0.24611111999999999</v>
      </c>
      <c r="M53" s="24">
        <f t="shared" si="4"/>
        <v>6</v>
      </c>
      <c r="N53">
        <v>0</v>
      </c>
      <c r="O53">
        <v>0</v>
      </c>
      <c r="P53">
        <v>0</v>
      </c>
      <c r="Q53">
        <v>0</v>
      </c>
      <c r="R53">
        <v>3</v>
      </c>
      <c r="S53">
        <v>3</v>
      </c>
      <c r="T53">
        <v>0</v>
      </c>
      <c r="U53">
        <v>0</v>
      </c>
      <c r="V53" s="25">
        <f t="shared" si="2"/>
        <v>24.375</v>
      </c>
      <c r="W53">
        <f t="shared" si="3"/>
        <v>5.5</v>
      </c>
      <c r="Z53" t="s">
        <v>262</v>
      </c>
      <c r="AA53" t="s">
        <v>145</v>
      </c>
      <c r="AB53" s="7">
        <v>24.375</v>
      </c>
      <c r="AE53" t="s">
        <v>131</v>
      </c>
      <c r="AF53" t="s">
        <v>145</v>
      </c>
      <c r="AG53">
        <v>73</v>
      </c>
      <c r="AJ53" s="10" t="s">
        <v>162</v>
      </c>
      <c r="AK53">
        <v>15</v>
      </c>
      <c r="AV53" t="s">
        <v>128</v>
      </c>
      <c r="AW53" t="s">
        <v>145</v>
      </c>
      <c r="AX53">
        <v>16</v>
      </c>
      <c r="BA53" s="10" t="s">
        <v>164</v>
      </c>
      <c r="BB53">
        <v>1</v>
      </c>
    </row>
    <row r="54" spans="1:58" x14ac:dyDescent="0.2">
      <c r="A54" s="2">
        <v>45434</v>
      </c>
      <c r="B54" s="2" t="s">
        <v>246</v>
      </c>
      <c r="C54" s="2" t="s">
        <v>247</v>
      </c>
      <c r="D54" s="2" t="s">
        <v>248</v>
      </c>
      <c r="E54" s="2" t="s">
        <v>249</v>
      </c>
      <c r="F54" t="s">
        <v>250</v>
      </c>
      <c r="G54" t="s">
        <v>103</v>
      </c>
      <c r="H54" t="s">
        <v>267</v>
      </c>
      <c r="I54" t="s">
        <v>251</v>
      </c>
      <c r="J54">
        <v>8</v>
      </c>
      <c r="K54">
        <v>3.0763889999999999E-2</v>
      </c>
      <c r="L54">
        <f t="shared" si="1"/>
        <v>0.24611111999999999</v>
      </c>
      <c r="M54" s="24">
        <f t="shared" si="4"/>
        <v>45</v>
      </c>
      <c r="N54">
        <v>0</v>
      </c>
      <c r="O54">
        <v>0</v>
      </c>
      <c r="P54">
        <v>2</v>
      </c>
      <c r="Q54">
        <v>6</v>
      </c>
      <c r="R54">
        <v>21</v>
      </c>
      <c r="S54">
        <v>16</v>
      </c>
      <c r="T54">
        <v>0</v>
      </c>
      <c r="U54">
        <v>0</v>
      </c>
      <c r="V54" s="25">
        <f t="shared" si="2"/>
        <v>182.8125</v>
      </c>
      <c r="W54">
        <f t="shared" si="3"/>
        <v>5.1333333333333337</v>
      </c>
      <c r="Z54" t="s">
        <v>103</v>
      </c>
      <c r="AA54" t="s">
        <v>267</v>
      </c>
      <c r="AB54" s="7">
        <v>182.8125</v>
      </c>
      <c r="AE54" t="s">
        <v>259</v>
      </c>
      <c r="AF54" t="s">
        <v>145</v>
      </c>
      <c r="AG54">
        <v>37</v>
      </c>
      <c r="AJ54" s="10" t="s">
        <v>164</v>
      </c>
      <c r="AK54">
        <v>2</v>
      </c>
      <c r="AV54" t="s">
        <v>131</v>
      </c>
      <c r="AW54" t="s">
        <v>145</v>
      </c>
      <c r="AX54">
        <v>73</v>
      </c>
      <c r="BA54" s="10" t="s">
        <v>166</v>
      </c>
      <c r="BB54">
        <v>0</v>
      </c>
    </row>
    <row r="55" spans="1:58" x14ac:dyDescent="0.2">
      <c r="A55" s="2">
        <v>45434</v>
      </c>
      <c r="B55" s="2" t="s">
        <v>246</v>
      </c>
      <c r="C55" s="2" t="s">
        <v>247</v>
      </c>
      <c r="D55" s="2" t="s">
        <v>248</v>
      </c>
      <c r="E55" s="2" t="s">
        <v>249</v>
      </c>
      <c r="F55" t="s">
        <v>250</v>
      </c>
      <c r="G55" t="s">
        <v>104</v>
      </c>
      <c r="H55" t="s">
        <v>267</v>
      </c>
      <c r="I55" t="s">
        <v>251</v>
      </c>
      <c r="J55">
        <v>8</v>
      </c>
      <c r="K55">
        <v>3.0763889999999999E-2</v>
      </c>
      <c r="L55">
        <f t="shared" si="1"/>
        <v>0.24611111999999999</v>
      </c>
      <c r="M55" s="24">
        <f t="shared" si="4"/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25">
        <f t="shared" si="2"/>
        <v>0</v>
      </c>
      <c r="W55" t="e">
        <f t="shared" si="3"/>
        <v>#DIV/0!</v>
      </c>
      <c r="Z55" t="s">
        <v>104</v>
      </c>
      <c r="AA55" t="s">
        <v>267</v>
      </c>
      <c r="AB55" s="7">
        <v>0</v>
      </c>
      <c r="AE55" t="s">
        <v>262</v>
      </c>
      <c r="AF55" t="s">
        <v>145</v>
      </c>
      <c r="AG55">
        <v>24</v>
      </c>
      <c r="AJ55" s="10" t="s">
        <v>166</v>
      </c>
      <c r="AK55">
        <v>0</v>
      </c>
      <c r="AV55" t="s">
        <v>259</v>
      </c>
      <c r="AW55" t="s">
        <v>145</v>
      </c>
      <c r="AX55">
        <v>37</v>
      </c>
      <c r="BA55" s="10" t="s">
        <v>168</v>
      </c>
      <c r="BB55" t="s">
        <v>169</v>
      </c>
    </row>
    <row r="56" spans="1:58" x14ac:dyDescent="0.2">
      <c r="A56" s="2">
        <v>45434</v>
      </c>
      <c r="B56" s="2" t="s">
        <v>246</v>
      </c>
      <c r="C56" s="2" t="s">
        <v>247</v>
      </c>
      <c r="D56" s="2" t="s">
        <v>248</v>
      </c>
      <c r="E56" s="2" t="s">
        <v>249</v>
      </c>
      <c r="F56" t="s">
        <v>250</v>
      </c>
      <c r="G56" t="s">
        <v>105</v>
      </c>
      <c r="H56" t="s">
        <v>267</v>
      </c>
      <c r="I56" t="s">
        <v>251</v>
      </c>
      <c r="J56">
        <v>8</v>
      </c>
      <c r="K56">
        <v>3.0763889999999999E-2</v>
      </c>
      <c r="L56">
        <f t="shared" si="1"/>
        <v>0.24611111999999999</v>
      </c>
      <c r="M56" s="24">
        <f t="shared" si="4"/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s="25">
        <f t="shared" si="2"/>
        <v>0</v>
      </c>
      <c r="W56" t="e">
        <f t="shared" si="3"/>
        <v>#DIV/0!</v>
      </c>
      <c r="Z56" t="s">
        <v>105</v>
      </c>
      <c r="AA56" t="s">
        <v>267</v>
      </c>
      <c r="AB56" s="7">
        <v>0</v>
      </c>
      <c r="AE56" t="s">
        <v>103</v>
      </c>
      <c r="AF56" t="s">
        <v>267</v>
      </c>
      <c r="AG56">
        <v>183</v>
      </c>
      <c r="AJ56" s="10" t="s">
        <v>168</v>
      </c>
      <c r="AK56" t="s">
        <v>171</v>
      </c>
      <c r="AV56" t="s">
        <v>262</v>
      </c>
      <c r="AW56" t="s">
        <v>145</v>
      </c>
      <c r="AX56">
        <v>24</v>
      </c>
      <c r="BA56" s="10" t="s">
        <v>173</v>
      </c>
      <c r="BB56" t="s">
        <v>169</v>
      </c>
    </row>
    <row r="57" spans="1:58" x14ac:dyDescent="0.2">
      <c r="A57" s="2">
        <v>45434</v>
      </c>
      <c r="B57" s="2" t="s">
        <v>246</v>
      </c>
      <c r="C57" s="2" t="s">
        <v>247</v>
      </c>
      <c r="D57" s="2" t="s">
        <v>248</v>
      </c>
      <c r="E57" s="2" t="s">
        <v>249</v>
      </c>
      <c r="F57" t="s">
        <v>250</v>
      </c>
      <c r="G57" t="s">
        <v>107</v>
      </c>
      <c r="H57" t="s">
        <v>267</v>
      </c>
      <c r="I57" t="s">
        <v>251</v>
      </c>
      <c r="J57">
        <v>8</v>
      </c>
      <c r="K57">
        <v>3.0763889999999999E-2</v>
      </c>
      <c r="L57">
        <f t="shared" si="1"/>
        <v>0.24611111999999999</v>
      </c>
      <c r="M57" s="24">
        <f t="shared" si="4"/>
        <v>3</v>
      </c>
      <c r="N57">
        <v>0</v>
      </c>
      <c r="O57">
        <v>0</v>
      </c>
      <c r="P57">
        <v>0</v>
      </c>
      <c r="Q57">
        <v>0</v>
      </c>
      <c r="R57">
        <v>3</v>
      </c>
      <c r="S57">
        <v>0</v>
      </c>
      <c r="T57">
        <v>0</v>
      </c>
      <c r="U57">
        <v>1</v>
      </c>
      <c r="V57" s="25">
        <f t="shared" si="2"/>
        <v>12.1875</v>
      </c>
      <c r="W57">
        <f t="shared" si="3"/>
        <v>5</v>
      </c>
      <c r="Z57" t="s">
        <v>107</v>
      </c>
      <c r="AA57" t="s">
        <v>267</v>
      </c>
      <c r="AB57" s="7">
        <v>12.1875</v>
      </c>
      <c r="AE57" t="s">
        <v>104</v>
      </c>
      <c r="AF57" t="s">
        <v>267</v>
      </c>
      <c r="AG57">
        <v>0</v>
      </c>
      <c r="AJ57" s="10" t="s">
        <v>175</v>
      </c>
      <c r="AK57" t="s">
        <v>176</v>
      </c>
      <c r="AV57" t="s">
        <v>103</v>
      </c>
      <c r="AW57" t="s">
        <v>267</v>
      </c>
      <c r="AX57">
        <v>183</v>
      </c>
      <c r="BA57" s="10" t="s">
        <v>175</v>
      </c>
      <c r="BB57" t="s">
        <v>177</v>
      </c>
    </row>
    <row r="58" spans="1:58" x14ac:dyDescent="0.2">
      <c r="A58" s="2">
        <v>45434</v>
      </c>
      <c r="B58" s="2" t="s">
        <v>246</v>
      </c>
      <c r="C58" s="2" t="s">
        <v>247</v>
      </c>
      <c r="D58" s="2" t="s">
        <v>248</v>
      </c>
      <c r="E58" s="2" t="s">
        <v>249</v>
      </c>
      <c r="F58" t="s">
        <v>250</v>
      </c>
      <c r="G58" t="s">
        <v>109</v>
      </c>
      <c r="H58" t="s">
        <v>267</v>
      </c>
      <c r="I58" t="s">
        <v>251</v>
      </c>
      <c r="J58">
        <v>8</v>
      </c>
      <c r="K58">
        <v>3.0763889999999999E-2</v>
      </c>
      <c r="L58">
        <f t="shared" si="1"/>
        <v>0.24611111999999999</v>
      </c>
      <c r="M58" s="24">
        <f t="shared" si="4"/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25">
        <f t="shared" si="2"/>
        <v>0</v>
      </c>
      <c r="W58" t="e">
        <f t="shared" si="3"/>
        <v>#DIV/0!</v>
      </c>
      <c r="Z58" t="s">
        <v>109</v>
      </c>
      <c r="AA58" t="s">
        <v>267</v>
      </c>
      <c r="AB58" s="7">
        <v>0</v>
      </c>
      <c r="AE58" t="s">
        <v>105</v>
      </c>
      <c r="AF58" t="s">
        <v>267</v>
      </c>
      <c r="AG58">
        <v>0</v>
      </c>
      <c r="AJ58" s="10" t="s">
        <v>179</v>
      </c>
      <c r="AK58">
        <v>1</v>
      </c>
      <c r="AV58" t="s">
        <v>104</v>
      </c>
      <c r="AW58" t="s">
        <v>267</v>
      </c>
      <c r="AX58">
        <v>0</v>
      </c>
    </row>
    <row r="59" spans="1:58" x14ac:dyDescent="0.2">
      <c r="A59" s="2">
        <v>45434</v>
      </c>
      <c r="B59" s="2" t="s">
        <v>246</v>
      </c>
      <c r="C59" s="2" t="s">
        <v>247</v>
      </c>
      <c r="D59" s="2" t="s">
        <v>248</v>
      </c>
      <c r="E59" s="2" t="s">
        <v>249</v>
      </c>
      <c r="F59" t="s">
        <v>250</v>
      </c>
      <c r="G59" t="s">
        <v>112</v>
      </c>
      <c r="H59" t="s">
        <v>267</v>
      </c>
      <c r="I59" t="s">
        <v>251</v>
      </c>
      <c r="J59">
        <v>8</v>
      </c>
      <c r="K59">
        <v>3.0763889999999999E-2</v>
      </c>
      <c r="L59">
        <f t="shared" si="1"/>
        <v>0.24611111999999999</v>
      </c>
      <c r="M59" s="24">
        <f t="shared" si="4"/>
        <v>8</v>
      </c>
      <c r="N59">
        <v>0</v>
      </c>
      <c r="O59">
        <v>0</v>
      </c>
      <c r="P59">
        <v>0</v>
      </c>
      <c r="Q59">
        <v>2</v>
      </c>
      <c r="R59">
        <v>5</v>
      </c>
      <c r="S59">
        <v>1</v>
      </c>
      <c r="T59">
        <v>0</v>
      </c>
      <c r="U59">
        <v>0</v>
      </c>
      <c r="V59" s="25">
        <f t="shared" si="2"/>
        <v>32.5</v>
      </c>
      <c r="W59">
        <f t="shared" si="3"/>
        <v>4.875</v>
      </c>
      <c r="Z59" t="s">
        <v>112</v>
      </c>
      <c r="AA59" t="s">
        <v>267</v>
      </c>
      <c r="AB59" s="7">
        <v>32.5</v>
      </c>
      <c r="AE59" t="s">
        <v>107</v>
      </c>
      <c r="AF59" t="s">
        <v>267</v>
      </c>
      <c r="AG59">
        <v>12</v>
      </c>
      <c r="AV59" t="s">
        <v>105</v>
      </c>
      <c r="AW59" t="s">
        <v>267</v>
      </c>
      <c r="AX59">
        <v>0</v>
      </c>
      <c r="BA59" s="78" t="s">
        <v>183</v>
      </c>
      <c r="BB59" s="79"/>
      <c r="BC59" s="79"/>
      <c r="BD59" s="79"/>
      <c r="BE59" s="79"/>
      <c r="BF59" s="79"/>
    </row>
    <row r="60" spans="1:58" ht="32" x14ac:dyDescent="0.2">
      <c r="A60" s="2">
        <v>45434</v>
      </c>
      <c r="B60" s="2" t="s">
        <v>246</v>
      </c>
      <c r="C60" s="2" t="s">
        <v>247</v>
      </c>
      <c r="D60" s="2" t="s">
        <v>248</v>
      </c>
      <c r="E60" s="2" t="s">
        <v>249</v>
      </c>
      <c r="F60" t="s">
        <v>250</v>
      </c>
      <c r="G60" t="s">
        <v>117</v>
      </c>
      <c r="H60" t="s">
        <v>267</v>
      </c>
      <c r="I60" t="s">
        <v>251</v>
      </c>
      <c r="J60">
        <v>8</v>
      </c>
      <c r="K60">
        <v>3.0763889999999999E-2</v>
      </c>
      <c r="L60">
        <f t="shared" si="1"/>
        <v>0.24611111999999999</v>
      </c>
      <c r="M60" s="24">
        <f t="shared" si="4"/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 s="25">
        <f t="shared" si="2"/>
        <v>4.0625</v>
      </c>
      <c r="W60">
        <f t="shared" si="3"/>
        <v>6</v>
      </c>
      <c r="Z60" t="s">
        <v>117</v>
      </c>
      <c r="AA60" t="s">
        <v>267</v>
      </c>
      <c r="AB60" s="7">
        <v>4.0625</v>
      </c>
      <c r="AE60" t="s">
        <v>109</v>
      </c>
      <c r="AF60" t="s">
        <v>267</v>
      </c>
      <c r="AG60">
        <v>0</v>
      </c>
      <c r="AJ60" s="78" t="s">
        <v>183</v>
      </c>
      <c r="AK60" s="79"/>
      <c r="AL60" s="79"/>
      <c r="AM60" s="79"/>
      <c r="AN60" s="79"/>
      <c r="AO60" s="79"/>
      <c r="AV60" t="s">
        <v>107</v>
      </c>
      <c r="AW60" t="s">
        <v>267</v>
      </c>
      <c r="AX60">
        <v>12</v>
      </c>
      <c r="BA60" s="10" t="s">
        <v>185</v>
      </c>
      <c r="BB60" s="11" t="s">
        <v>186</v>
      </c>
      <c r="BC60" s="11" t="s">
        <v>187</v>
      </c>
      <c r="BD60" s="14" t="s">
        <v>188</v>
      </c>
      <c r="BE60" s="11" t="s">
        <v>189</v>
      </c>
      <c r="BF60" s="14" t="s">
        <v>190</v>
      </c>
    </row>
    <row r="61" spans="1:58" ht="32" x14ac:dyDescent="0.2">
      <c r="A61" s="2">
        <v>45434</v>
      </c>
      <c r="B61" s="2" t="s">
        <v>246</v>
      </c>
      <c r="C61" s="2" t="s">
        <v>247</v>
      </c>
      <c r="D61" s="2" t="s">
        <v>248</v>
      </c>
      <c r="E61" s="2" t="s">
        <v>249</v>
      </c>
      <c r="F61" t="s">
        <v>250</v>
      </c>
      <c r="G61" t="s">
        <v>121</v>
      </c>
      <c r="H61" t="s">
        <v>267</v>
      </c>
      <c r="I61" t="s">
        <v>251</v>
      </c>
      <c r="J61">
        <v>8</v>
      </c>
      <c r="K61">
        <v>3.0763889999999999E-2</v>
      </c>
      <c r="L61">
        <f t="shared" si="1"/>
        <v>0.24611111999999999</v>
      </c>
      <c r="M61" s="24">
        <f t="shared" si="4"/>
        <v>1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 s="25">
        <f t="shared" si="2"/>
        <v>4.0625</v>
      </c>
      <c r="W61">
        <f t="shared" si="3"/>
        <v>5</v>
      </c>
      <c r="Z61" t="s">
        <v>121</v>
      </c>
      <c r="AA61" t="s">
        <v>267</v>
      </c>
      <c r="AB61" s="7">
        <v>4.0625</v>
      </c>
      <c r="AE61" t="s">
        <v>112</v>
      </c>
      <c r="AF61" t="s">
        <v>267</v>
      </c>
      <c r="AG61">
        <v>33</v>
      </c>
      <c r="AJ61" s="10" t="s">
        <v>185</v>
      </c>
      <c r="AK61" s="11" t="s">
        <v>186</v>
      </c>
      <c r="AL61" s="11" t="s">
        <v>187</v>
      </c>
      <c r="AM61" s="14" t="s">
        <v>188</v>
      </c>
      <c r="AN61" s="11" t="s">
        <v>189</v>
      </c>
      <c r="AO61" s="14" t="s">
        <v>190</v>
      </c>
      <c r="AV61" t="s">
        <v>109</v>
      </c>
      <c r="AW61" t="s">
        <v>267</v>
      </c>
      <c r="AX61">
        <v>0</v>
      </c>
      <c r="BA61" s="10">
        <v>0</v>
      </c>
      <c r="BB61" s="11">
        <v>0</v>
      </c>
      <c r="BC61">
        <v>4</v>
      </c>
      <c r="BD61">
        <v>233.25096081000001</v>
      </c>
      <c r="BE61" t="s">
        <v>193</v>
      </c>
      <c r="BF61" s="15">
        <v>4.2600000000000003E-14</v>
      </c>
    </row>
    <row r="62" spans="1:58" x14ac:dyDescent="0.2">
      <c r="A62" s="2">
        <v>45434</v>
      </c>
      <c r="B62" s="2" t="s">
        <v>246</v>
      </c>
      <c r="C62" s="2" t="s">
        <v>247</v>
      </c>
      <c r="D62" s="2" t="s">
        <v>248</v>
      </c>
      <c r="E62" s="2" t="s">
        <v>249</v>
      </c>
      <c r="F62" t="s">
        <v>250</v>
      </c>
      <c r="G62" t="s">
        <v>125</v>
      </c>
      <c r="H62" t="s">
        <v>267</v>
      </c>
      <c r="I62" t="s">
        <v>251</v>
      </c>
      <c r="J62">
        <v>8</v>
      </c>
      <c r="K62">
        <v>3.0763889999999999E-2</v>
      </c>
      <c r="L62">
        <f t="shared" si="1"/>
        <v>0.24611111999999999</v>
      </c>
      <c r="M62" s="24">
        <f t="shared" si="4"/>
        <v>10</v>
      </c>
      <c r="N62">
        <v>0</v>
      </c>
      <c r="O62">
        <v>0</v>
      </c>
      <c r="P62">
        <v>0</v>
      </c>
      <c r="Q62">
        <v>1</v>
      </c>
      <c r="R62">
        <v>6</v>
      </c>
      <c r="S62">
        <v>3</v>
      </c>
      <c r="T62">
        <v>0</v>
      </c>
      <c r="U62">
        <v>0</v>
      </c>
      <c r="V62" s="25">
        <f t="shared" si="2"/>
        <v>40.625</v>
      </c>
      <c r="W62">
        <f t="shared" si="3"/>
        <v>5.2</v>
      </c>
      <c r="X62" t="s">
        <v>263</v>
      </c>
      <c r="Z62" t="s">
        <v>125</v>
      </c>
      <c r="AA62" t="s">
        <v>267</v>
      </c>
      <c r="AB62" s="7">
        <v>40.625</v>
      </c>
      <c r="AE62" t="s">
        <v>117</v>
      </c>
      <c r="AF62" t="s">
        <v>267</v>
      </c>
      <c r="AG62">
        <v>4</v>
      </c>
      <c r="AJ62" s="10">
        <v>0</v>
      </c>
      <c r="AK62" s="11">
        <v>0</v>
      </c>
      <c r="AL62">
        <v>4</v>
      </c>
      <c r="AM62">
        <v>565.19717777000005</v>
      </c>
      <c r="AN62" t="s">
        <v>193</v>
      </c>
      <c r="AO62">
        <v>15.213660000000001</v>
      </c>
      <c r="AV62" t="s">
        <v>112</v>
      </c>
      <c r="AW62" t="s">
        <v>267</v>
      </c>
      <c r="AX62">
        <v>33</v>
      </c>
    </row>
    <row r="63" spans="1:58" x14ac:dyDescent="0.2">
      <c r="A63" s="2">
        <v>45434</v>
      </c>
      <c r="B63" s="2" t="s">
        <v>246</v>
      </c>
      <c r="C63" s="2" t="s">
        <v>247</v>
      </c>
      <c r="D63" s="2" t="s">
        <v>248</v>
      </c>
      <c r="E63" s="2" t="s">
        <v>249</v>
      </c>
      <c r="F63" t="s">
        <v>250</v>
      </c>
      <c r="G63" t="s">
        <v>128</v>
      </c>
      <c r="H63" t="s">
        <v>267</v>
      </c>
      <c r="I63" t="s">
        <v>251</v>
      </c>
      <c r="J63">
        <v>8</v>
      </c>
      <c r="K63">
        <v>3.0763889999999999E-2</v>
      </c>
      <c r="L63">
        <f t="shared" si="1"/>
        <v>0.24611111999999999</v>
      </c>
      <c r="M63" s="24">
        <f t="shared" si="4"/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 s="25">
        <f t="shared" si="2"/>
        <v>0</v>
      </c>
      <c r="W63" t="e">
        <f t="shared" si="3"/>
        <v>#DIV/0!</v>
      </c>
      <c r="Z63" t="s">
        <v>128</v>
      </c>
      <c r="AA63" t="s">
        <v>267</v>
      </c>
      <c r="AB63" s="7">
        <v>0</v>
      </c>
      <c r="AE63" t="s">
        <v>121</v>
      </c>
      <c r="AF63" t="s">
        <v>267</v>
      </c>
      <c r="AG63">
        <v>4</v>
      </c>
      <c r="AJ63" s="10">
        <v>1</v>
      </c>
      <c r="AK63" s="11">
        <v>0</v>
      </c>
      <c r="AL63">
        <v>2</v>
      </c>
      <c r="AM63">
        <v>562.39629421999996</v>
      </c>
      <c r="AN63">
        <v>2.80088355</v>
      </c>
      <c r="AO63">
        <v>2.4157829999999998</v>
      </c>
      <c r="AV63" t="s">
        <v>117</v>
      </c>
      <c r="AW63" t="s">
        <v>267</v>
      </c>
      <c r="AX63">
        <v>4</v>
      </c>
      <c r="BA63" s="16" t="s">
        <v>196</v>
      </c>
    </row>
    <row r="64" spans="1:58" x14ac:dyDescent="0.2">
      <c r="A64" s="2">
        <v>45434</v>
      </c>
      <c r="B64" s="2" t="s">
        <v>246</v>
      </c>
      <c r="C64" s="2" t="s">
        <v>247</v>
      </c>
      <c r="D64" s="2" t="s">
        <v>248</v>
      </c>
      <c r="E64" s="2" t="s">
        <v>249</v>
      </c>
      <c r="F64" t="s">
        <v>250</v>
      </c>
      <c r="G64" t="s">
        <v>131</v>
      </c>
      <c r="H64" t="s">
        <v>267</v>
      </c>
      <c r="I64" t="s">
        <v>251</v>
      </c>
      <c r="J64">
        <v>8</v>
      </c>
      <c r="K64">
        <v>3.0763889999999999E-2</v>
      </c>
      <c r="L64">
        <f t="shared" si="1"/>
        <v>0.24611111999999999</v>
      </c>
      <c r="M64" s="24">
        <f t="shared" si="4"/>
        <v>26</v>
      </c>
      <c r="N64">
        <v>0</v>
      </c>
      <c r="O64">
        <v>0</v>
      </c>
      <c r="P64">
        <v>0</v>
      </c>
      <c r="Q64">
        <v>4</v>
      </c>
      <c r="R64">
        <v>18</v>
      </c>
      <c r="S64">
        <v>4</v>
      </c>
      <c r="T64">
        <v>0</v>
      </c>
      <c r="U64">
        <v>0</v>
      </c>
      <c r="V64" s="25">
        <f t="shared" si="2"/>
        <v>105.625</v>
      </c>
      <c r="W64">
        <f t="shared" si="3"/>
        <v>5</v>
      </c>
      <c r="Z64" t="s">
        <v>131</v>
      </c>
      <c r="AA64" t="s">
        <v>267</v>
      </c>
      <c r="AB64" s="7">
        <v>105.625</v>
      </c>
      <c r="AE64" t="s">
        <v>125</v>
      </c>
      <c r="AF64" t="s">
        <v>267</v>
      </c>
      <c r="AG64">
        <v>41</v>
      </c>
      <c r="AJ64" s="10">
        <v>2</v>
      </c>
      <c r="AK64" s="11">
        <v>0</v>
      </c>
      <c r="AL64">
        <v>2</v>
      </c>
      <c r="AM64">
        <v>562.23543304999998</v>
      </c>
      <c r="AN64">
        <v>0.16086117</v>
      </c>
      <c r="AO64">
        <v>3.0878429999999999</v>
      </c>
      <c r="AV64" t="s">
        <v>121</v>
      </c>
      <c r="AW64" t="s">
        <v>267</v>
      </c>
      <c r="AX64">
        <v>4</v>
      </c>
    </row>
    <row r="65" spans="1:57" x14ac:dyDescent="0.2">
      <c r="A65" s="2">
        <v>45434</v>
      </c>
      <c r="B65" s="2" t="s">
        <v>246</v>
      </c>
      <c r="C65" s="2" t="s">
        <v>247</v>
      </c>
      <c r="D65" s="2" t="s">
        <v>248</v>
      </c>
      <c r="E65" s="2" t="s">
        <v>249</v>
      </c>
      <c r="F65" t="s">
        <v>250</v>
      </c>
      <c r="G65" t="s">
        <v>259</v>
      </c>
      <c r="H65" t="s">
        <v>267</v>
      </c>
      <c r="I65" t="s">
        <v>251</v>
      </c>
      <c r="J65">
        <v>8</v>
      </c>
      <c r="K65">
        <v>3.0763889999999999E-2</v>
      </c>
      <c r="L65">
        <f t="shared" si="1"/>
        <v>0.24611111999999999</v>
      </c>
      <c r="M65" s="24">
        <f t="shared" si="4"/>
        <v>4</v>
      </c>
      <c r="N65">
        <v>0</v>
      </c>
      <c r="O65">
        <v>0</v>
      </c>
      <c r="P65">
        <v>0</v>
      </c>
      <c r="Q65">
        <v>1</v>
      </c>
      <c r="R65">
        <v>1</v>
      </c>
      <c r="S65">
        <v>2</v>
      </c>
      <c r="T65">
        <v>0</v>
      </c>
      <c r="U65">
        <v>1</v>
      </c>
      <c r="V65" s="25">
        <f t="shared" si="2"/>
        <v>16.25</v>
      </c>
      <c r="W65">
        <f t="shared" si="3"/>
        <v>5.25</v>
      </c>
      <c r="Z65" t="s">
        <v>259</v>
      </c>
      <c r="AA65" t="s">
        <v>267</v>
      </c>
      <c r="AB65" s="7">
        <v>16.25</v>
      </c>
      <c r="AE65" t="s">
        <v>128</v>
      </c>
      <c r="AF65" t="s">
        <v>267</v>
      </c>
      <c r="AG65">
        <v>0</v>
      </c>
      <c r="AJ65" s="10">
        <v>3</v>
      </c>
      <c r="AK65" s="11">
        <v>0</v>
      </c>
      <c r="AL65">
        <v>2</v>
      </c>
      <c r="AM65">
        <v>562.16989969999997</v>
      </c>
      <c r="AN65">
        <v>6.5533350000000004E-2</v>
      </c>
      <c r="AO65">
        <v>1.6750940000000001</v>
      </c>
      <c r="AV65" t="s">
        <v>125</v>
      </c>
      <c r="AW65" t="s">
        <v>267</v>
      </c>
      <c r="AX65">
        <v>41</v>
      </c>
      <c r="BA65" s="78" t="s">
        <v>198</v>
      </c>
      <c r="BB65" s="79"/>
    </row>
    <row r="66" spans="1:57" x14ac:dyDescent="0.2">
      <c r="A66" s="2">
        <v>45434</v>
      </c>
      <c r="B66" s="2" t="s">
        <v>246</v>
      </c>
      <c r="C66" s="2" t="s">
        <v>247</v>
      </c>
      <c r="D66" s="2" t="s">
        <v>248</v>
      </c>
      <c r="E66" s="2" t="s">
        <v>249</v>
      </c>
      <c r="F66" t="s">
        <v>250</v>
      </c>
      <c r="G66" t="s">
        <v>262</v>
      </c>
      <c r="H66" t="s">
        <v>267</v>
      </c>
      <c r="I66" t="s">
        <v>251</v>
      </c>
      <c r="J66">
        <v>8</v>
      </c>
      <c r="K66">
        <v>3.0763889999999999E-2</v>
      </c>
      <c r="L66">
        <f t="shared" si="1"/>
        <v>0.24611111999999999</v>
      </c>
      <c r="M66" s="24">
        <f t="shared" ref="M66:M79" si="5">SUM(O66:T66)</f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25">
        <f t="shared" si="2"/>
        <v>0</v>
      </c>
      <c r="W66" t="e">
        <f t="shared" si="3"/>
        <v>#DIV/0!</v>
      </c>
      <c r="Z66" t="s">
        <v>262</v>
      </c>
      <c r="AA66" t="s">
        <v>267</v>
      </c>
      <c r="AB66" s="7">
        <v>0</v>
      </c>
      <c r="AE66" t="s">
        <v>131</v>
      </c>
      <c r="AF66" t="s">
        <v>267</v>
      </c>
      <c r="AG66">
        <v>106</v>
      </c>
      <c r="AJ66" s="10">
        <v>4</v>
      </c>
      <c r="AK66" s="11">
        <v>0</v>
      </c>
      <c r="AL66">
        <v>2</v>
      </c>
      <c r="AM66">
        <v>562.09020197999996</v>
      </c>
      <c r="AN66">
        <v>7.969772E-2</v>
      </c>
      <c r="AO66">
        <v>0.82704299999999997</v>
      </c>
      <c r="AV66" t="s">
        <v>128</v>
      </c>
      <c r="AW66" t="s">
        <v>267</v>
      </c>
      <c r="AX66">
        <v>0</v>
      </c>
      <c r="BA66" s="17" t="s">
        <v>199</v>
      </c>
      <c r="BB66">
        <v>233.25</v>
      </c>
    </row>
    <row r="67" spans="1:57" x14ac:dyDescent="0.2">
      <c r="A67" s="2">
        <v>45434</v>
      </c>
      <c r="B67" s="2" t="s">
        <v>246</v>
      </c>
      <c r="C67" s="2" t="s">
        <v>247</v>
      </c>
      <c r="D67" s="2" t="s">
        <v>248</v>
      </c>
      <c r="E67" s="2" t="s">
        <v>249</v>
      </c>
      <c r="F67" t="s">
        <v>250</v>
      </c>
      <c r="G67" t="s">
        <v>103</v>
      </c>
      <c r="H67" t="s">
        <v>268</v>
      </c>
      <c r="I67" t="s">
        <v>251</v>
      </c>
      <c r="J67">
        <v>8</v>
      </c>
      <c r="K67">
        <v>3.0763889999999999E-2</v>
      </c>
      <c r="L67">
        <f t="shared" si="1"/>
        <v>0.24611111999999999</v>
      </c>
      <c r="M67" s="24">
        <f t="shared" si="5"/>
        <v>13</v>
      </c>
      <c r="N67">
        <v>0</v>
      </c>
      <c r="O67">
        <v>0</v>
      </c>
      <c r="P67">
        <v>0</v>
      </c>
      <c r="Q67">
        <v>1</v>
      </c>
      <c r="R67">
        <v>8</v>
      </c>
      <c r="S67">
        <v>4</v>
      </c>
      <c r="T67">
        <v>0</v>
      </c>
      <c r="U67">
        <v>0</v>
      </c>
      <c r="V67" s="25">
        <f t="shared" ref="V67:V79" si="6">(M67/J67)*32.5</f>
        <v>52.8125</v>
      </c>
      <c r="W67">
        <f t="shared" ref="W67:W79" si="7">(N67*1+O67*2+P67*3+Q67*4+R67*5+S67*6+T67*7)/(N67+O67+P67+Q67+R67+S67+T67)</f>
        <v>5.2307692307692308</v>
      </c>
      <c r="Z67" t="s">
        <v>103</v>
      </c>
      <c r="AA67" t="s">
        <v>268</v>
      </c>
      <c r="AB67" s="7">
        <v>52.8125</v>
      </c>
      <c r="AE67" t="s">
        <v>259</v>
      </c>
      <c r="AF67" t="s">
        <v>267</v>
      </c>
      <c r="AG67">
        <v>16</v>
      </c>
      <c r="AJ67" s="10">
        <v>5</v>
      </c>
      <c r="AK67" s="11">
        <v>0</v>
      </c>
      <c r="AL67">
        <v>2</v>
      </c>
      <c r="AM67">
        <v>562.04530097999998</v>
      </c>
      <c r="AN67">
        <v>4.4901000000000003E-2</v>
      </c>
      <c r="AO67">
        <v>0.38964700000000002</v>
      </c>
      <c r="AV67" t="s">
        <v>131</v>
      </c>
      <c r="AW67" t="s">
        <v>267</v>
      </c>
      <c r="AX67">
        <v>106</v>
      </c>
      <c r="BA67" s="10" t="s">
        <v>200</v>
      </c>
      <c r="BB67">
        <v>237.25</v>
      </c>
    </row>
    <row r="68" spans="1:57" x14ac:dyDescent="0.2">
      <c r="A68" s="61">
        <v>45434</v>
      </c>
      <c r="B68" s="61" t="s">
        <v>246</v>
      </c>
      <c r="C68" s="61" t="s">
        <v>247</v>
      </c>
      <c r="D68" s="61" t="s">
        <v>248</v>
      </c>
      <c r="E68" s="61" t="s">
        <v>249</v>
      </c>
      <c r="F68" s="20" t="s">
        <v>250</v>
      </c>
      <c r="G68" s="20" t="s">
        <v>104</v>
      </c>
      <c r="H68" s="20" t="s">
        <v>268</v>
      </c>
      <c r="I68" s="20" t="s">
        <v>251</v>
      </c>
      <c r="J68" s="20">
        <v>8</v>
      </c>
      <c r="K68" s="20">
        <v>3.0763889999999999E-2</v>
      </c>
      <c r="L68" s="20">
        <f t="shared" ref="L68:L79" si="8">J68*K68</f>
        <v>0.24611111999999999</v>
      </c>
      <c r="M68" s="62">
        <f t="shared" si="5"/>
        <v>7</v>
      </c>
      <c r="N68" s="20">
        <v>0</v>
      </c>
      <c r="O68" s="20">
        <v>0</v>
      </c>
      <c r="P68" s="20">
        <v>1</v>
      </c>
      <c r="Q68" s="20">
        <v>0</v>
      </c>
      <c r="R68" s="20">
        <v>2</v>
      </c>
      <c r="S68" s="20">
        <v>4</v>
      </c>
      <c r="T68" s="20">
        <v>0</v>
      </c>
      <c r="U68" s="20">
        <v>0</v>
      </c>
      <c r="V68" s="63">
        <f t="shared" si="6"/>
        <v>28.4375</v>
      </c>
      <c r="W68">
        <f t="shared" si="7"/>
        <v>5.2857142857142856</v>
      </c>
      <c r="Z68" s="20" t="s">
        <v>104</v>
      </c>
      <c r="AA68" s="20" t="s">
        <v>268</v>
      </c>
      <c r="AB68" s="64">
        <v>28.4375</v>
      </c>
      <c r="AE68" t="s">
        <v>262</v>
      </c>
      <c r="AF68" t="s">
        <v>267</v>
      </c>
      <c r="AG68">
        <v>0</v>
      </c>
      <c r="AJ68" s="10">
        <v>6</v>
      </c>
      <c r="AK68" s="11">
        <v>0</v>
      </c>
      <c r="AL68">
        <v>3</v>
      </c>
      <c r="AM68">
        <v>562.02638347000004</v>
      </c>
      <c r="AN68">
        <v>1.8917509999999998E-2</v>
      </c>
      <c r="AO68">
        <v>0.405441</v>
      </c>
      <c r="AV68" t="s">
        <v>259</v>
      </c>
      <c r="AW68" t="s">
        <v>267</v>
      </c>
      <c r="AX68">
        <v>16</v>
      </c>
      <c r="BA68" s="10" t="s">
        <v>201</v>
      </c>
      <c r="BB68">
        <v>237.44</v>
      </c>
    </row>
    <row r="69" spans="1:57" x14ac:dyDescent="0.2">
      <c r="A69" s="2">
        <v>45434</v>
      </c>
      <c r="B69" s="2" t="s">
        <v>246</v>
      </c>
      <c r="C69" s="2" t="s">
        <v>247</v>
      </c>
      <c r="D69" s="2" t="s">
        <v>248</v>
      </c>
      <c r="E69" s="2" t="s">
        <v>249</v>
      </c>
      <c r="F69" t="s">
        <v>250</v>
      </c>
      <c r="G69" t="s">
        <v>105</v>
      </c>
      <c r="H69" t="s">
        <v>268</v>
      </c>
      <c r="I69" t="s">
        <v>251</v>
      </c>
      <c r="J69">
        <v>8</v>
      </c>
      <c r="K69">
        <v>3.0763889999999999E-2</v>
      </c>
      <c r="L69">
        <f t="shared" si="8"/>
        <v>0.24611111999999999</v>
      </c>
      <c r="M69" s="24">
        <f t="shared" si="5"/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s="25">
        <f t="shared" si="6"/>
        <v>0</v>
      </c>
      <c r="W69" t="e">
        <f t="shared" si="7"/>
        <v>#DIV/0!</v>
      </c>
      <c r="Z69" t="s">
        <v>105</v>
      </c>
      <c r="AA69" t="s">
        <v>268</v>
      </c>
      <c r="AB69" s="7">
        <v>0</v>
      </c>
      <c r="AE69" t="s">
        <v>103</v>
      </c>
      <c r="AF69" t="s">
        <v>268</v>
      </c>
      <c r="AG69">
        <v>53</v>
      </c>
      <c r="AJ69" s="10">
        <v>7</v>
      </c>
      <c r="AK69" s="11">
        <v>0</v>
      </c>
      <c r="AL69">
        <v>3</v>
      </c>
      <c r="AM69">
        <v>562.02393601000006</v>
      </c>
      <c r="AN69">
        <v>2.4474599999999998E-3</v>
      </c>
      <c r="AO69">
        <v>6.9123000000000004E-2</v>
      </c>
      <c r="AV69" t="s">
        <v>262</v>
      </c>
      <c r="AW69" t="s">
        <v>267</v>
      </c>
      <c r="AX69">
        <v>0</v>
      </c>
      <c r="BA69" s="10" t="s">
        <v>202</v>
      </c>
      <c r="BB69">
        <v>236.83</v>
      </c>
    </row>
    <row r="70" spans="1:57" x14ac:dyDescent="0.2">
      <c r="A70" s="2">
        <v>45434</v>
      </c>
      <c r="B70" s="2" t="s">
        <v>246</v>
      </c>
      <c r="C70" s="2" t="s">
        <v>247</v>
      </c>
      <c r="D70" s="2" t="s">
        <v>248</v>
      </c>
      <c r="E70" s="2" t="s">
        <v>249</v>
      </c>
      <c r="F70" t="s">
        <v>250</v>
      </c>
      <c r="G70" t="s">
        <v>107</v>
      </c>
      <c r="H70" t="s">
        <v>268</v>
      </c>
      <c r="I70" t="s">
        <v>251</v>
      </c>
      <c r="J70">
        <v>8</v>
      </c>
      <c r="K70">
        <v>3.0763889999999999E-2</v>
      </c>
      <c r="L70">
        <f t="shared" si="8"/>
        <v>0.24611111999999999</v>
      </c>
      <c r="M70" s="24">
        <f t="shared" si="5"/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25">
        <f t="shared" si="6"/>
        <v>0</v>
      </c>
      <c r="W70" t="e">
        <f t="shared" si="7"/>
        <v>#DIV/0!</v>
      </c>
      <c r="Z70" t="s">
        <v>107</v>
      </c>
      <c r="AA70" t="s">
        <v>268</v>
      </c>
      <c r="AB70" s="7">
        <v>0</v>
      </c>
      <c r="AE70" t="s">
        <v>104</v>
      </c>
      <c r="AF70" t="s">
        <v>268</v>
      </c>
      <c r="AG70">
        <v>28</v>
      </c>
      <c r="AJ70" s="10">
        <v>8</v>
      </c>
      <c r="AK70" s="11">
        <v>0</v>
      </c>
      <c r="AL70">
        <v>3</v>
      </c>
      <c r="AM70">
        <v>562.02286549999997</v>
      </c>
      <c r="AN70">
        <v>1.07051E-3</v>
      </c>
      <c r="AO70">
        <v>7.7848000000000001E-2</v>
      </c>
      <c r="AV70" t="s">
        <v>103</v>
      </c>
      <c r="AW70" t="s">
        <v>268</v>
      </c>
      <c r="AX70">
        <v>53</v>
      </c>
      <c r="BA70" s="10" t="s">
        <v>203</v>
      </c>
      <c r="BB70">
        <v>238.83</v>
      </c>
    </row>
    <row r="71" spans="1:57" x14ac:dyDescent="0.2">
      <c r="A71" s="2">
        <v>45434</v>
      </c>
      <c r="B71" s="2" t="s">
        <v>246</v>
      </c>
      <c r="C71" s="2" t="s">
        <v>247</v>
      </c>
      <c r="D71" s="2" t="s">
        <v>248</v>
      </c>
      <c r="E71" s="2" t="s">
        <v>249</v>
      </c>
      <c r="F71" t="s">
        <v>250</v>
      </c>
      <c r="G71" t="s">
        <v>109</v>
      </c>
      <c r="H71" t="s">
        <v>268</v>
      </c>
      <c r="I71" t="s">
        <v>251</v>
      </c>
      <c r="J71">
        <v>8</v>
      </c>
      <c r="K71">
        <v>3.0763889999999999E-2</v>
      </c>
      <c r="L71">
        <f t="shared" si="8"/>
        <v>0.24611111999999999</v>
      </c>
      <c r="M71" s="24">
        <f t="shared" si="5"/>
        <v>2</v>
      </c>
      <c r="N71">
        <v>0</v>
      </c>
      <c r="O71">
        <v>0</v>
      </c>
      <c r="P71">
        <v>0</v>
      </c>
      <c r="Q71">
        <v>0</v>
      </c>
      <c r="R71">
        <v>2</v>
      </c>
      <c r="S71">
        <v>0</v>
      </c>
      <c r="T71">
        <v>0</v>
      </c>
      <c r="U71">
        <v>0</v>
      </c>
      <c r="V71" s="25">
        <f t="shared" si="6"/>
        <v>8.125</v>
      </c>
      <c r="W71">
        <f t="shared" si="7"/>
        <v>5</v>
      </c>
      <c r="Z71" t="s">
        <v>109</v>
      </c>
      <c r="AA71" t="s">
        <v>268</v>
      </c>
      <c r="AB71" s="7">
        <v>8.125</v>
      </c>
      <c r="AE71" t="s">
        <v>105</v>
      </c>
      <c r="AF71" t="s">
        <v>268</v>
      </c>
      <c r="AG71">
        <v>0</v>
      </c>
      <c r="AJ71" s="10">
        <v>9</v>
      </c>
      <c r="AK71" s="11">
        <v>0</v>
      </c>
      <c r="AL71">
        <v>2</v>
      </c>
      <c r="AM71">
        <v>562.02213237000001</v>
      </c>
      <c r="AN71">
        <v>7.3313000000000002E-4</v>
      </c>
      <c r="AO71">
        <v>0.10086100000000001</v>
      </c>
      <c r="AV71" t="s">
        <v>104</v>
      </c>
      <c r="AW71" t="s">
        <v>268</v>
      </c>
      <c r="AX71">
        <v>28</v>
      </c>
      <c r="BA71" s="10" t="s">
        <v>204</v>
      </c>
      <c r="BB71">
        <v>235.58</v>
      </c>
    </row>
    <row r="72" spans="1:57" x14ac:dyDescent="0.2">
      <c r="A72" s="2">
        <v>45434</v>
      </c>
      <c r="B72" s="2" t="s">
        <v>246</v>
      </c>
      <c r="C72" s="2" t="s">
        <v>247</v>
      </c>
      <c r="D72" s="2" t="s">
        <v>248</v>
      </c>
      <c r="E72" s="2" t="s">
        <v>249</v>
      </c>
      <c r="F72" t="s">
        <v>250</v>
      </c>
      <c r="G72" t="s">
        <v>112</v>
      </c>
      <c r="H72" t="s">
        <v>268</v>
      </c>
      <c r="I72" t="s">
        <v>251</v>
      </c>
      <c r="J72">
        <v>8</v>
      </c>
      <c r="K72">
        <v>3.0763889999999999E-2</v>
      </c>
      <c r="L72">
        <f t="shared" si="8"/>
        <v>0.24611111999999999</v>
      </c>
      <c r="M72" s="24">
        <f t="shared" si="5"/>
        <v>13</v>
      </c>
      <c r="N72">
        <v>0</v>
      </c>
      <c r="O72">
        <v>0</v>
      </c>
      <c r="P72">
        <v>2</v>
      </c>
      <c r="Q72">
        <v>1</v>
      </c>
      <c r="R72">
        <v>6</v>
      </c>
      <c r="S72">
        <v>4</v>
      </c>
      <c r="T72">
        <v>0</v>
      </c>
      <c r="U72">
        <v>0</v>
      </c>
      <c r="V72" s="25">
        <f t="shared" si="6"/>
        <v>52.8125</v>
      </c>
      <c r="W72">
        <f t="shared" si="7"/>
        <v>4.9230769230769234</v>
      </c>
      <c r="Z72" t="s">
        <v>112</v>
      </c>
      <c r="AA72" t="s">
        <v>268</v>
      </c>
      <c r="AB72" s="7">
        <v>52.8125</v>
      </c>
      <c r="AE72" t="s">
        <v>107</v>
      </c>
      <c r="AF72" t="s">
        <v>268</v>
      </c>
      <c r="AG72">
        <v>0</v>
      </c>
      <c r="AJ72" s="10">
        <v>10</v>
      </c>
      <c r="AK72" s="11">
        <v>0</v>
      </c>
      <c r="AL72">
        <v>2</v>
      </c>
      <c r="AM72">
        <v>562.02162607000002</v>
      </c>
      <c r="AN72">
        <v>5.063E-4</v>
      </c>
      <c r="AO72">
        <v>5.9971999999999998E-2</v>
      </c>
      <c r="AV72" t="s">
        <v>105</v>
      </c>
      <c r="AW72" t="s">
        <v>268</v>
      </c>
      <c r="AX72">
        <v>0</v>
      </c>
      <c r="BA72" s="10" t="s">
        <v>205</v>
      </c>
      <c r="BB72">
        <v>87.37</v>
      </c>
    </row>
    <row r="73" spans="1:57" x14ac:dyDescent="0.2">
      <c r="A73" s="2">
        <v>45434</v>
      </c>
      <c r="B73" s="2" t="s">
        <v>246</v>
      </c>
      <c r="C73" s="2" t="s">
        <v>247</v>
      </c>
      <c r="D73" s="2" t="s">
        <v>248</v>
      </c>
      <c r="E73" s="2" t="s">
        <v>249</v>
      </c>
      <c r="F73" t="s">
        <v>250</v>
      </c>
      <c r="G73" t="s">
        <v>117</v>
      </c>
      <c r="H73" t="s">
        <v>268</v>
      </c>
      <c r="I73" t="s">
        <v>251</v>
      </c>
      <c r="J73">
        <v>8</v>
      </c>
      <c r="K73">
        <v>3.0763889999999999E-2</v>
      </c>
      <c r="L73">
        <f t="shared" si="8"/>
        <v>0.24611111999999999</v>
      </c>
      <c r="M73" s="24">
        <f t="shared" si="5"/>
        <v>2</v>
      </c>
      <c r="N73">
        <v>0</v>
      </c>
      <c r="O73">
        <v>0</v>
      </c>
      <c r="P73">
        <v>0</v>
      </c>
      <c r="Q73">
        <v>0</v>
      </c>
      <c r="R73">
        <v>2</v>
      </c>
      <c r="S73">
        <v>0</v>
      </c>
      <c r="T73">
        <v>0</v>
      </c>
      <c r="U73">
        <v>1</v>
      </c>
      <c r="V73" s="25">
        <f t="shared" si="6"/>
        <v>8.125</v>
      </c>
      <c r="W73">
        <f t="shared" si="7"/>
        <v>5</v>
      </c>
      <c r="Z73" t="s">
        <v>117</v>
      </c>
      <c r="AA73" t="s">
        <v>268</v>
      </c>
      <c r="AB73" s="7">
        <v>8.125</v>
      </c>
      <c r="AE73" t="s">
        <v>109</v>
      </c>
      <c r="AF73" t="s">
        <v>268</v>
      </c>
      <c r="AG73">
        <v>8</v>
      </c>
      <c r="AJ73" s="10">
        <v>11</v>
      </c>
      <c r="AK73" s="11">
        <v>0</v>
      </c>
      <c r="AL73">
        <v>2</v>
      </c>
      <c r="AM73">
        <v>562.02076913999997</v>
      </c>
      <c r="AN73">
        <v>8.5693E-4</v>
      </c>
      <c r="AO73">
        <v>5.1437999999999998E-2</v>
      </c>
      <c r="AV73" t="s">
        <v>107</v>
      </c>
      <c r="AW73" t="s">
        <v>268</v>
      </c>
      <c r="AX73">
        <v>0</v>
      </c>
      <c r="BA73" s="10" t="s">
        <v>206</v>
      </c>
      <c r="BB73" s="5">
        <v>1.34</v>
      </c>
    </row>
    <row r="74" spans="1:57" x14ac:dyDescent="0.2">
      <c r="A74" s="2">
        <v>45434</v>
      </c>
      <c r="B74" s="2" t="s">
        <v>246</v>
      </c>
      <c r="C74" s="2" t="s">
        <v>247</v>
      </c>
      <c r="D74" s="2" t="s">
        <v>248</v>
      </c>
      <c r="E74" s="2" t="s">
        <v>249</v>
      </c>
      <c r="F74" t="s">
        <v>250</v>
      </c>
      <c r="G74" t="s">
        <v>121</v>
      </c>
      <c r="H74" t="s">
        <v>268</v>
      </c>
      <c r="I74" t="s">
        <v>251</v>
      </c>
      <c r="J74">
        <v>8</v>
      </c>
      <c r="K74">
        <v>3.0763889999999999E-2</v>
      </c>
      <c r="L74">
        <f t="shared" si="8"/>
        <v>0.24611111999999999</v>
      </c>
      <c r="M74" s="24">
        <f t="shared" si="5"/>
        <v>4</v>
      </c>
      <c r="N74">
        <v>0</v>
      </c>
      <c r="O74">
        <v>0</v>
      </c>
      <c r="P74">
        <v>0</v>
      </c>
      <c r="Q74">
        <v>0</v>
      </c>
      <c r="R74">
        <v>3</v>
      </c>
      <c r="S74">
        <v>1</v>
      </c>
      <c r="T74">
        <v>0</v>
      </c>
      <c r="U74">
        <v>0</v>
      </c>
      <c r="V74" s="25">
        <f t="shared" si="6"/>
        <v>16.25</v>
      </c>
      <c r="W74">
        <f t="shared" si="7"/>
        <v>5.25</v>
      </c>
      <c r="Z74" t="s">
        <v>121</v>
      </c>
      <c r="AA74" t="s">
        <v>268</v>
      </c>
      <c r="AB74" s="7">
        <v>16.25</v>
      </c>
      <c r="AE74" t="s">
        <v>112</v>
      </c>
      <c r="AF74" t="s">
        <v>268</v>
      </c>
      <c r="AG74">
        <v>53</v>
      </c>
      <c r="AJ74" s="10">
        <v>12</v>
      </c>
      <c r="AK74" s="11">
        <v>0</v>
      </c>
      <c r="AL74">
        <v>2</v>
      </c>
      <c r="AM74">
        <v>562.01932882000006</v>
      </c>
      <c r="AN74">
        <v>1.4403300000000001E-3</v>
      </c>
      <c r="AO74">
        <v>6.2399000000000003E-2</v>
      </c>
      <c r="AV74" t="s">
        <v>109</v>
      </c>
      <c r="AW74" t="s">
        <v>268</v>
      </c>
      <c r="AX74">
        <v>8</v>
      </c>
    </row>
    <row r="75" spans="1:57" x14ac:dyDescent="0.2">
      <c r="A75" s="2">
        <v>45434</v>
      </c>
      <c r="B75" s="2" t="s">
        <v>246</v>
      </c>
      <c r="C75" s="2" t="s">
        <v>247</v>
      </c>
      <c r="D75" s="2" t="s">
        <v>248</v>
      </c>
      <c r="E75" s="2" t="s">
        <v>249</v>
      </c>
      <c r="F75" t="s">
        <v>250</v>
      </c>
      <c r="G75" t="s">
        <v>125</v>
      </c>
      <c r="H75" t="s">
        <v>268</v>
      </c>
      <c r="I75" t="s">
        <v>251</v>
      </c>
      <c r="J75">
        <v>8</v>
      </c>
      <c r="K75">
        <v>3.0763889999999999E-2</v>
      </c>
      <c r="L75">
        <f t="shared" si="8"/>
        <v>0.24611111999999999</v>
      </c>
      <c r="M75" s="24">
        <f t="shared" si="5"/>
        <v>6</v>
      </c>
      <c r="N75">
        <v>0</v>
      </c>
      <c r="O75">
        <v>0</v>
      </c>
      <c r="P75">
        <v>0</v>
      </c>
      <c r="Q75">
        <v>0</v>
      </c>
      <c r="R75">
        <v>2</v>
      </c>
      <c r="S75">
        <v>3</v>
      </c>
      <c r="T75">
        <v>1</v>
      </c>
      <c r="U75">
        <v>0</v>
      </c>
      <c r="V75" s="25">
        <f t="shared" si="6"/>
        <v>24.375</v>
      </c>
      <c r="W75">
        <f t="shared" si="7"/>
        <v>5.833333333333333</v>
      </c>
      <c r="Z75" t="s">
        <v>125</v>
      </c>
      <c r="AA75" t="s">
        <v>268</v>
      </c>
      <c r="AB75" s="7">
        <v>24.375</v>
      </c>
      <c r="AE75" t="s">
        <v>117</v>
      </c>
      <c r="AF75" t="s">
        <v>268</v>
      </c>
      <c r="AG75">
        <v>8</v>
      </c>
      <c r="AJ75" s="10">
        <v>13</v>
      </c>
      <c r="AK75" s="11">
        <v>0</v>
      </c>
      <c r="AL75">
        <v>3</v>
      </c>
      <c r="AM75">
        <v>562.01836328000002</v>
      </c>
      <c r="AN75">
        <v>9.6553000000000003E-4</v>
      </c>
      <c r="AO75">
        <v>2.3896000000000001E-2</v>
      </c>
      <c r="AV75" t="s">
        <v>112</v>
      </c>
      <c r="AW75" t="s">
        <v>268</v>
      </c>
      <c r="AX75">
        <v>53</v>
      </c>
      <c r="BA75" s="78" t="s">
        <v>207</v>
      </c>
      <c r="BB75" s="79"/>
      <c r="BC75" s="79"/>
      <c r="BD75" s="79"/>
    </row>
    <row r="76" spans="1:57" ht="32" x14ac:dyDescent="0.2">
      <c r="A76" s="2">
        <v>45434</v>
      </c>
      <c r="B76" s="2" t="s">
        <v>246</v>
      </c>
      <c r="C76" s="2" t="s">
        <v>247</v>
      </c>
      <c r="D76" s="2" t="s">
        <v>248</v>
      </c>
      <c r="E76" s="2" t="s">
        <v>249</v>
      </c>
      <c r="F76" t="s">
        <v>250</v>
      </c>
      <c r="G76" t="s">
        <v>128</v>
      </c>
      <c r="H76" t="s">
        <v>268</v>
      </c>
      <c r="I76" t="s">
        <v>251</v>
      </c>
      <c r="J76">
        <v>8</v>
      </c>
      <c r="K76">
        <v>3.0763889999999999E-2</v>
      </c>
      <c r="L76">
        <f t="shared" si="8"/>
        <v>0.24611111999999999</v>
      </c>
      <c r="M76" s="24">
        <f t="shared" si="5"/>
        <v>4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0</v>
      </c>
      <c r="V76" s="25">
        <f t="shared" si="6"/>
        <v>16.25</v>
      </c>
      <c r="W76">
        <f t="shared" si="7"/>
        <v>5.75</v>
      </c>
      <c r="Z76" t="s">
        <v>128</v>
      </c>
      <c r="AA76" t="s">
        <v>268</v>
      </c>
      <c r="AB76" s="7">
        <v>16.25</v>
      </c>
      <c r="AE76" t="s">
        <v>121</v>
      </c>
      <c r="AF76" t="s">
        <v>268</v>
      </c>
      <c r="AG76">
        <v>16</v>
      </c>
      <c r="AJ76" s="10">
        <v>14</v>
      </c>
      <c r="AK76" s="11">
        <v>0</v>
      </c>
      <c r="AL76">
        <v>3</v>
      </c>
      <c r="AM76">
        <v>562.01826870000002</v>
      </c>
      <c r="AN76">
        <v>9.4590000000000001E-5</v>
      </c>
      <c r="AO76">
        <v>9.8209999999999999E-3</v>
      </c>
      <c r="AV76" t="s">
        <v>117</v>
      </c>
      <c r="AW76" t="s">
        <v>268</v>
      </c>
      <c r="AX76">
        <v>8</v>
      </c>
      <c r="BA76" s="10" t="s">
        <v>208</v>
      </c>
      <c r="BB76" s="11" t="s">
        <v>209</v>
      </c>
      <c r="BC76" s="11" t="s">
        <v>210</v>
      </c>
      <c r="BD76" s="14" t="s">
        <v>211</v>
      </c>
    </row>
    <row r="77" spans="1:57" x14ac:dyDescent="0.2">
      <c r="A77" s="2">
        <v>45434</v>
      </c>
      <c r="B77" s="2" t="s">
        <v>246</v>
      </c>
      <c r="C77" s="2" t="s">
        <v>247</v>
      </c>
      <c r="D77" s="2" t="s">
        <v>248</v>
      </c>
      <c r="E77" s="2" t="s">
        <v>249</v>
      </c>
      <c r="F77" t="s">
        <v>250</v>
      </c>
      <c r="G77" t="s">
        <v>131</v>
      </c>
      <c r="H77" t="s">
        <v>268</v>
      </c>
      <c r="I77" t="s">
        <v>251</v>
      </c>
      <c r="J77">
        <v>8</v>
      </c>
      <c r="K77">
        <v>3.0763889999999999E-2</v>
      </c>
      <c r="L77">
        <f t="shared" si="8"/>
        <v>0.24611111999999999</v>
      </c>
      <c r="M77" s="24">
        <f t="shared" si="5"/>
        <v>20</v>
      </c>
      <c r="N77">
        <v>0</v>
      </c>
      <c r="O77">
        <v>0</v>
      </c>
      <c r="P77">
        <v>0</v>
      </c>
      <c r="Q77">
        <v>2</v>
      </c>
      <c r="R77">
        <v>12</v>
      </c>
      <c r="S77">
        <v>6</v>
      </c>
      <c r="T77">
        <v>0</v>
      </c>
      <c r="U77">
        <v>0</v>
      </c>
      <c r="V77" s="25">
        <f t="shared" si="6"/>
        <v>81.25</v>
      </c>
      <c r="W77">
        <f t="shared" si="7"/>
        <v>5.2</v>
      </c>
      <c r="Z77" t="s">
        <v>131</v>
      </c>
      <c r="AA77" t="s">
        <v>268</v>
      </c>
      <c r="AB77" s="7">
        <v>81.25</v>
      </c>
      <c r="AE77" t="s">
        <v>125</v>
      </c>
      <c r="AF77" t="s">
        <v>268</v>
      </c>
      <c r="AG77">
        <v>24</v>
      </c>
      <c r="AJ77" s="10">
        <v>15</v>
      </c>
      <c r="AK77" s="11">
        <v>0</v>
      </c>
      <c r="AL77">
        <v>3</v>
      </c>
      <c r="AM77">
        <v>562.01824002000001</v>
      </c>
      <c r="AN77">
        <v>2.868E-5</v>
      </c>
      <c r="AO77">
        <v>1.0709999999999999E-3</v>
      </c>
      <c r="AV77" t="s">
        <v>121</v>
      </c>
      <c r="AW77" t="s">
        <v>268</v>
      </c>
      <c r="AX77">
        <v>16</v>
      </c>
      <c r="BA77" s="10" t="s">
        <v>213</v>
      </c>
      <c r="BB77" s="11" t="s">
        <v>130</v>
      </c>
      <c r="BC77">
        <v>0.25879999999999997</v>
      </c>
      <c r="BD77">
        <v>0.22989999999999999</v>
      </c>
    </row>
    <row r="78" spans="1:57" x14ac:dyDescent="0.2">
      <c r="A78" s="2">
        <v>45434</v>
      </c>
      <c r="B78" s="2" t="s">
        <v>246</v>
      </c>
      <c r="C78" s="2" t="s">
        <v>247</v>
      </c>
      <c r="D78" s="2" t="s">
        <v>248</v>
      </c>
      <c r="E78" s="2" t="s">
        <v>249</v>
      </c>
      <c r="F78" t="s">
        <v>250</v>
      </c>
      <c r="G78" t="s">
        <v>259</v>
      </c>
      <c r="H78" t="s">
        <v>268</v>
      </c>
      <c r="I78" t="s">
        <v>251</v>
      </c>
      <c r="J78">
        <v>8</v>
      </c>
      <c r="K78">
        <v>3.0763889999999999E-2</v>
      </c>
      <c r="L78">
        <f t="shared" si="8"/>
        <v>0.24611111999999999</v>
      </c>
      <c r="M78" s="24">
        <f t="shared" si="5"/>
        <v>11</v>
      </c>
      <c r="N78">
        <v>0</v>
      </c>
      <c r="O78">
        <v>0</v>
      </c>
      <c r="P78">
        <v>1</v>
      </c>
      <c r="Q78">
        <v>2</v>
      </c>
      <c r="R78">
        <v>7</v>
      </c>
      <c r="S78">
        <v>1</v>
      </c>
      <c r="T78">
        <v>0</v>
      </c>
      <c r="U78">
        <v>0</v>
      </c>
      <c r="V78" s="25">
        <f t="shared" si="6"/>
        <v>44.6875</v>
      </c>
      <c r="W78">
        <f t="shared" si="7"/>
        <v>4.7272727272727275</v>
      </c>
      <c r="Z78" t="s">
        <v>259</v>
      </c>
      <c r="AA78" t="s">
        <v>268</v>
      </c>
      <c r="AB78" s="7">
        <v>44.6875</v>
      </c>
      <c r="AE78" t="s">
        <v>128</v>
      </c>
      <c r="AF78" t="s">
        <v>268</v>
      </c>
      <c r="AG78">
        <v>16</v>
      </c>
      <c r="AJ78" s="10">
        <v>16</v>
      </c>
      <c r="AK78" s="11">
        <v>0</v>
      </c>
      <c r="AL78">
        <v>3</v>
      </c>
      <c r="AM78">
        <v>562.01823987</v>
      </c>
      <c r="AN78">
        <v>1.4999999999999999E-7</v>
      </c>
      <c r="AO78">
        <v>6.3900000000000003E-4</v>
      </c>
      <c r="AV78" t="s">
        <v>125</v>
      </c>
      <c r="AW78" t="s">
        <v>268</v>
      </c>
      <c r="AX78">
        <v>24</v>
      </c>
      <c r="BA78" s="10" t="s">
        <v>214</v>
      </c>
      <c r="BB78" s="11" t="s">
        <v>31</v>
      </c>
      <c r="BC78">
        <v>1.3442000000000001</v>
      </c>
      <c r="BD78">
        <v>0.24540000000000001</v>
      </c>
    </row>
    <row r="79" spans="1:57" x14ac:dyDescent="0.2">
      <c r="A79" s="2">
        <v>45434</v>
      </c>
      <c r="B79" s="2" t="s">
        <v>246</v>
      </c>
      <c r="C79" s="2" t="s">
        <v>247</v>
      </c>
      <c r="D79" s="2" t="s">
        <v>248</v>
      </c>
      <c r="E79" s="2" t="s">
        <v>249</v>
      </c>
      <c r="F79" t="s">
        <v>250</v>
      </c>
      <c r="G79" t="s">
        <v>262</v>
      </c>
      <c r="H79" t="s">
        <v>268</v>
      </c>
      <c r="I79" t="s">
        <v>251</v>
      </c>
      <c r="J79">
        <v>8</v>
      </c>
      <c r="K79">
        <v>3.0763889999999999E-2</v>
      </c>
      <c r="L79">
        <f t="shared" si="8"/>
        <v>0.24611111999999999</v>
      </c>
      <c r="M79" s="24">
        <f t="shared" si="5"/>
        <v>5</v>
      </c>
      <c r="N79">
        <v>0</v>
      </c>
      <c r="O79">
        <v>0</v>
      </c>
      <c r="P79">
        <v>0</v>
      </c>
      <c r="Q79">
        <v>0</v>
      </c>
      <c r="R79">
        <v>4</v>
      </c>
      <c r="S79">
        <v>1</v>
      </c>
      <c r="T79">
        <v>0</v>
      </c>
      <c r="U79">
        <v>0</v>
      </c>
      <c r="V79" s="25">
        <f t="shared" si="6"/>
        <v>20.3125</v>
      </c>
      <c r="W79">
        <f t="shared" si="7"/>
        <v>5.2</v>
      </c>
      <c r="Z79" t="s">
        <v>262</v>
      </c>
      <c r="AA79" t="s">
        <v>268</v>
      </c>
      <c r="AB79" s="7">
        <v>20.3125</v>
      </c>
      <c r="AE79" t="s">
        <v>131</v>
      </c>
      <c r="AF79" t="s">
        <v>268</v>
      </c>
      <c r="AG79">
        <v>81</v>
      </c>
      <c r="AV79" t="s">
        <v>128</v>
      </c>
      <c r="AW79" t="s">
        <v>268</v>
      </c>
      <c r="AX79">
        <v>16</v>
      </c>
    </row>
    <row r="80" spans="1:57" x14ac:dyDescent="0.2">
      <c r="AE80" t="s">
        <v>259</v>
      </c>
      <c r="AF80" t="s">
        <v>268</v>
      </c>
      <c r="AG80">
        <v>45</v>
      </c>
      <c r="AJ80" s="16" t="s">
        <v>212</v>
      </c>
      <c r="AV80" t="s">
        <v>131</v>
      </c>
      <c r="AW80" t="s">
        <v>268</v>
      </c>
      <c r="AX80">
        <v>81</v>
      </c>
      <c r="BA80" s="80" t="s">
        <v>215</v>
      </c>
      <c r="BB80" s="81"/>
      <c r="BC80" s="81"/>
      <c r="BD80" s="81"/>
      <c r="BE80" s="81"/>
    </row>
    <row r="81" spans="1:58" x14ac:dyDescent="0.2">
      <c r="A81" s="5" t="s">
        <v>269</v>
      </c>
      <c r="AE81" t="s">
        <v>262</v>
      </c>
      <c r="AF81" t="s">
        <v>268</v>
      </c>
      <c r="AG81">
        <v>20</v>
      </c>
      <c r="AV81" t="s">
        <v>259</v>
      </c>
      <c r="AW81" t="s">
        <v>268</v>
      </c>
      <c r="AX81">
        <v>45</v>
      </c>
      <c r="BA81" s="18" t="s">
        <v>216</v>
      </c>
      <c r="BB81" s="19" t="s">
        <v>217</v>
      </c>
      <c r="BC81" s="19" t="s">
        <v>218</v>
      </c>
      <c r="BD81" s="19" t="s">
        <v>219</v>
      </c>
      <c r="BE81" s="19" t="s">
        <v>220</v>
      </c>
    </row>
    <row r="82" spans="1:58" x14ac:dyDescent="0.2">
      <c r="AE82" t="s">
        <v>156</v>
      </c>
      <c r="AJ82" s="78" t="s">
        <v>198</v>
      </c>
      <c r="AK82" s="79"/>
      <c r="AV82" t="s">
        <v>262</v>
      </c>
      <c r="AW82" t="s">
        <v>268</v>
      </c>
      <c r="AX82">
        <v>20</v>
      </c>
      <c r="BA82" s="18" t="s">
        <v>63</v>
      </c>
      <c r="BB82" s="20">
        <v>12</v>
      </c>
      <c r="BC82" s="20">
        <v>60</v>
      </c>
      <c r="BD82" s="20">
        <v>6.13</v>
      </c>
      <c r="BE82" s="20" t="s">
        <v>230</v>
      </c>
    </row>
    <row r="83" spans="1:58" x14ac:dyDescent="0.2">
      <c r="AE83" t="s">
        <v>270</v>
      </c>
      <c r="AJ83" s="17" t="s">
        <v>221</v>
      </c>
      <c r="AK83">
        <v>562.02</v>
      </c>
      <c r="AV83" t="s">
        <v>156</v>
      </c>
    </row>
    <row r="84" spans="1:58" x14ac:dyDescent="0.2">
      <c r="AE84" t="s">
        <v>161</v>
      </c>
      <c r="AJ84" s="10" t="s">
        <v>200</v>
      </c>
      <c r="AK84">
        <v>592.02</v>
      </c>
      <c r="AV84" t="s">
        <v>156</v>
      </c>
      <c r="BA84" s="78" t="s">
        <v>222</v>
      </c>
      <c r="BB84" s="79"/>
      <c r="BC84" s="79"/>
      <c r="BD84" s="79"/>
      <c r="BE84" s="79"/>
      <c r="BF84" s="79"/>
    </row>
    <row r="85" spans="1:58" ht="32" x14ac:dyDescent="0.2">
      <c r="AE85" t="s">
        <v>163</v>
      </c>
      <c r="AJ85" s="10" t="s">
        <v>201</v>
      </c>
      <c r="AK85">
        <v>599.76</v>
      </c>
      <c r="AV85" t="s">
        <v>270</v>
      </c>
      <c r="BA85" s="10" t="s">
        <v>63</v>
      </c>
      <c r="BB85" s="11" t="s">
        <v>210</v>
      </c>
      <c r="BC85" s="14" t="s">
        <v>211</v>
      </c>
      <c r="BD85" s="11" t="s">
        <v>223</v>
      </c>
      <c r="BE85" s="11" t="s">
        <v>224</v>
      </c>
      <c r="BF85" s="11" t="s">
        <v>225</v>
      </c>
    </row>
    <row r="86" spans="1:58" x14ac:dyDescent="0.2">
      <c r="AE86" t="s">
        <v>271</v>
      </c>
      <c r="AJ86" s="10" t="s">
        <v>202</v>
      </c>
      <c r="AK86">
        <v>588.89</v>
      </c>
      <c r="AV86" t="s">
        <v>161</v>
      </c>
      <c r="BA86" s="10" t="s">
        <v>103</v>
      </c>
      <c r="BB86">
        <v>4.0548000000000002</v>
      </c>
      <c r="BC86">
        <v>0.51690000000000003</v>
      </c>
      <c r="BD86">
        <v>60</v>
      </c>
      <c r="BE86">
        <v>7.84</v>
      </c>
      <c r="BF86" t="s">
        <v>230</v>
      </c>
    </row>
    <row r="87" spans="1:58" x14ac:dyDescent="0.2">
      <c r="AE87" t="s">
        <v>272</v>
      </c>
      <c r="AJ87" s="10" t="s">
        <v>203</v>
      </c>
      <c r="AK87">
        <v>603.89</v>
      </c>
      <c r="AV87" t="s">
        <v>163</v>
      </c>
      <c r="BA87" s="10" t="s">
        <v>128</v>
      </c>
      <c r="BB87">
        <v>2.4209000000000001</v>
      </c>
      <c r="BC87">
        <v>0.51690000000000003</v>
      </c>
      <c r="BD87">
        <v>60</v>
      </c>
      <c r="BE87">
        <v>4.68</v>
      </c>
      <c r="BF87" t="s">
        <v>230</v>
      </c>
    </row>
    <row r="88" spans="1:58" x14ac:dyDescent="0.2">
      <c r="AE88" t="s">
        <v>194</v>
      </c>
      <c r="AJ88" s="10" t="s">
        <v>204</v>
      </c>
      <c r="AK88">
        <v>579.51</v>
      </c>
      <c r="AV88" t="s">
        <v>271</v>
      </c>
      <c r="BA88" s="10" t="s">
        <v>131</v>
      </c>
      <c r="BB88">
        <v>3.7281</v>
      </c>
      <c r="BC88">
        <v>0.51690000000000003</v>
      </c>
      <c r="BD88">
        <v>60</v>
      </c>
      <c r="BE88">
        <v>7.21</v>
      </c>
      <c r="BF88" t="s">
        <v>230</v>
      </c>
    </row>
    <row r="89" spans="1:58" x14ac:dyDescent="0.2">
      <c r="AE89" t="s">
        <v>273</v>
      </c>
      <c r="AV89" t="s">
        <v>274</v>
      </c>
      <c r="BA89" s="10" t="s">
        <v>259</v>
      </c>
      <c r="BB89">
        <v>2.7949999999999999</v>
      </c>
      <c r="BC89">
        <v>0.51690000000000003</v>
      </c>
      <c r="BD89">
        <v>60</v>
      </c>
      <c r="BE89">
        <v>5.41</v>
      </c>
      <c r="BF89" t="s">
        <v>230</v>
      </c>
    </row>
    <row r="90" spans="1:58" x14ac:dyDescent="0.2">
      <c r="AE90" t="s">
        <v>178</v>
      </c>
      <c r="AJ90" s="78" t="s">
        <v>226</v>
      </c>
      <c r="AK90" s="79"/>
      <c r="AV90" t="s">
        <v>194</v>
      </c>
      <c r="BA90" s="10" t="s">
        <v>262</v>
      </c>
      <c r="BB90">
        <v>2.5665</v>
      </c>
      <c r="BC90">
        <v>0.51690000000000003</v>
      </c>
      <c r="BD90">
        <v>60</v>
      </c>
      <c r="BE90">
        <v>4.97</v>
      </c>
      <c r="BF90" t="s">
        <v>230</v>
      </c>
    </row>
    <row r="91" spans="1:58" x14ac:dyDescent="0.2">
      <c r="AE91" t="s">
        <v>181</v>
      </c>
      <c r="AJ91" s="17" t="s">
        <v>227</v>
      </c>
      <c r="AK91">
        <v>553.98</v>
      </c>
      <c r="AV91" t="s">
        <v>275</v>
      </c>
      <c r="BA91" s="10" t="s">
        <v>104</v>
      </c>
      <c r="BB91">
        <v>0.56120000000000003</v>
      </c>
      <c r="BC91">
        <v>0.51690000000000003</v>
      </c>
      <c r="BD91">
        <v>60</v>
      </c>
      <c r="BE91">
        <v>1.0900000000000001</v>
      </c>
      <c r="BF91">
        <v>0.28189999999999998</v>
      </c>
    </row>
    <row r="92" spans="1:58" x14ac:dyDescent="0.2">
      <c r="AE92" t="s">
        <v>165</v>
      </c>
      <c r="AJ92" s="10" t="s">
        <v>228</v>
      </c>
      <c r="AK92">
        <v>56.9</v>
      </c>
      <c r="AV92" t="s">
        <v>178</v>
      </c>
      <c r="BA92" s="10" t="s">
        <v>105</v>
      </c>
      <c r="BB92">
        <v>0.79369999999999996</v>
      </c>
      <c r="BC92">
        <v>0.51690000000000003</v>
      </c>
      <c r="BD92">
        <v>60</v>
      </c>
      <c r="BE92">
        <v>1.54</v>
      </c>
      <c r="BF92">
        <v>0.12989999999999999</v>
      </c>
    </row>
    <row r="93" spans="1:58" x14ac:dyDescent="0.2">
      <c r="AJ93" s="37" t="s">
        <v>229</v>
      </c>
      <c r="AK93" s="5">
        <v>0.73</v>
      </c>
      <c r="AV93" t="s">
        <v>181</v>
      </c>
      <c r="BA93" s="10" t="s">
        <v>107</v>
      </c>
      <c r="BB93">
        <v>0.79369999999999996</v>
      </c>
      <c r="BC93">
        <v>0.51690000000000003</v>
      </c>
      <c r="BD93">
        <v>60</v>
      </c>
      <c r="BE93">
        <v>1.54</v>
      </c>
      <c r="BF93">
        <v>0.12989999999999999</v>
      </c>
    </row>
    <row r="94" spans="1:58" x14ac:dyDescent="0.2">
      <c r="AV94" t="s">
        <v>165</v>
      </c>
      <c r="BA94" s="10" t="s">
        <v>109</v>
      </c>
      <c r="BB94">
        <v>0.63439999999999996</v>
      </c>
      <c r="BC94">
        <v>0.51690000000000003</v>
      </c>
      <c r="BD94">
        <v>60</v>
      </c>
      <c r="BE94">
        <v>1.23</v>
      </c>
      <c r="BF94">
        <v>0.22450000000000001</v>
      </c>
    </row>
    <row r="95" spans="1:58" x14ac:dyDescent="0.2">
      <c r="AJ95" s="78" t="s">
        <v>207</v>
      </c>
      <c r="AK95" s="79"/>
      <c r="AL95" s="79"/>
      <c r="AM95" s="79"/>
      <c r="BA95" s="10" t="s">
        <v>112</v>
      </c>
      <c r="BB95">
        <v>2.7751999999999999</v>
      </c>
      <c r="BC95">
        <v>0.51690000000000003</v>
      </c>
      <c r="BD95">
        <v>60</v>
      </c>
      <c r="BE95">
        <v>5.37</v>
      </c>
      <c r="BF95" t="s">
        <v>230</v>
      </c>
    </row>
    <row r="96" spans="1:58" ht="32" x14ac:dyDescent="0.2">
      <c r="AJ96" s="10" t="s">
        <v>208</v>
      </c>
      <c r="AK96" s="11" t="s">
        <v>209</v>
      </c>
      <c r="AL96" s="11" t="s">
        <v>210</v>
      </c>
      <c r="AM96" s="14" t="s">
        <v>211</v>
      </c>
      <c r="BA96" s="10" t="s">
        <v>117</v>
      </c>
      <c r="BB96">
        <v>2.3018000000000001</v>
      </c>
      <c r="BC96">
        <v>0.51690000000000003</v>
      </c>
      <c r="BD96">
        <v>60</v>
      </c>
      <c r="BE96">
        <v>4.45</v>
      </c>
      <c r="BF96" t="s">
        <v>230</v>
      </c>
    </row>
    <row r="97" spans="36:60" x14ac:dyDescent="0.2">
      <c r="AJ97" s="10" t="s">
        <v>213</v>
      </c>
      <c r="AK97" s="11" t="s">
        <v>130</v>
      </c>
      <c r="AL97">
        <v>0.1492</v>
      </c>
      <c r="AM97">
        <v>0.17630000000000001</v>
      </c>
      <c r="BA97" s="10" t="s">
        <v>121</v>
      </c>
      <c r="BB97">
        <v>1.7945</v>
      </c>
      <c r="BC97">
        <v>0.51690000000000003</v>
      </c>
      <c r="BD97">
        <v>60</v>
      </c>
      <c r="BE97">
        <v>3.47</v>
      </c>
      <c r="BF97">
        <v>1E-3</v>
      </c>
    </row>
    <row r="98" spans="36:60" x14ac:dyDescent="0.2">
      <c r="AJ98" s="10" t="s">
        <v>231</v>
      </c>
      <c r="AK98" s="11" t="s">
        <v>31</v>
      </c>
      <c r="AL98">
        <v>1.4400999999999999</v>
      </c>
      <c r="AM98">
        <v>0.30940000000000001</v>
      </c>
      <c r="BA98" s="10" t="s">
        <v>125</v>
      </c>
      <c r="BB98">
        <v>2.9670000000000001</v>
      </c>
      <c r="BC98">
        <v>0.51690000000000003</v>
      </c>
      <c r="BD98">
        <v>60</v>
      </c>
      <c r="BE98">
        <v>5.74</v>
      </c>
      <c r="BF98" t="s">
        <v>230</v>
      </c>
    </row>
    <row r="100" spans="36:60" x14ac:dyDescent="0.2">
      <c r="AJ100" s="78" t="s">
        <v>215</v>
      </c>
      <c r="AK100" s="79"/>
      <c r="AL100" s="79"/>
      <c r="AM100" s="79"/>
      <c r="AN100" s="79"/>
      <c r="BA100" s="9"/>
    </row>
    <row r="101" spans="36:60" x14ac:dyDescent="0.2">
      <c r="AJ101" s="10" t="s">
        <v>216</v>
      </c>
      <c r="AK101" s="11" t="s">
        <v>217</v>
      </c>
      <c r="AL101" s="11" t="s">
        <v>218</v>
      </c>
      <c r="AM101" s="11" t="s">
        <v>219</v>
      </c>
      <c r="AN101" s="11" t="s">
        <v>220</v>
      </c>
    </row>
    <row r="102" spans="36:60" x14ac:dyDescent="0.2">
      <c r="AJ102" s="10" t="s">
        <v>63</v>
      </c>
      <c r="AK102">
        <v>12</v>
      </c>
      <c r="AL102">
        <v>60</v>
      </c>
      <c r="AM102">
        <v>4.66</v>
      </c>
      <c r="AN102" t="s">
        <v>230</v>
      </c>
      <c r="BA102" s="82" t="s">
        <v>236</v>
      </c>
      <c r="BB102" s="79"/>
      <c r="BC102" s="79"/>
      <c r="BD102" s="79"/>
      <c r="BE102" s="79"/>
      <c r="BF102" s="79"/>
      <c r="BG102" s="79"/>
      <c r="BH102" s="79"/>
    </row>
    <row r="103" spans="36:60" x14ac:dyDescent="0.2">
      <c r="BA103" s="10" t="s">
        <v>63</v>
      </c>
      <c r="BB103" s="11" t="s">
        <v>233</v>
      </c>
      <c r="BC103" s="11" t="s">
        <v>210</v>
      </c>
      <c r="BD103" s="11" t="s">
        <v>234</v>
      </c>
      <c r="BE103" s="11" t="s">
        <v>223</v>
      </c>
      <c r="BF103" s="11" t="s">
        <v>224</v>
      </c>
      <c r="BG103" s="11" t="s">
        <v>225</v>
      </c>
      <c r="BH103" s="11" t="s">
        <v>235</v>
      </c>
    </row>
    <row r="104" spans="36:60" x14ac:dyDescent="0.2">
      <c r="AJ104" s="78" t="s">
        <v>222</v>
      </c>
      <c r="AK104" s="79"/>
      <c r="AL104" s="79"/>
      <c r="AM104" s="79"/>
      <c r="AN104" s="79"/>
      <c r="AO104" s="79"/>
      <c r="BA104" s="10" t="s">
        <v>103</v>
      </c>
      <c r="BB104" s="11" t="s">
        <v>128</v>
      </c>
      <c r="BC104">
        <v>1.6338999999999999</v>
      </c>
      <c r="BD104">
        <v>0.6694</v>
      </c>
      <c r="BE104">
        <v>60</v>
      </c>
      <c r="BF104">
        <v>2.44</v>
      </c>
      <c r="BG104">
        <v>1.7600000000000001E-2</v>
      </c>
      <c r="BH104">
        <v>0.43109999999999998</v>
      </c>
    </row>
    <row r="105" spans="36:60" ht="32" x14ac:dyDescent="0.2">
      <c r="AJ105" s="10" t="s">
        <v>63</v>
      </c>
      <c r="AK105" s="11" t="s">
        <v>210</v>
      </c>
      <c r="AL105" s="14" t="s">
        <v>211</v>
      </c>
      <c r="AM105" s="11" t="s">
        <v>223</v>
      </c>
      <c r="AN105" s="11" t="s">
        <v>224</v>
      </c>
      <c r="AO105" s="11" t="s">
        <v>225</v>
      </c>
      <c r="BA105" s="10" t="s">
        <v>103</v>
      </c>
      <c r="BB105" s="11" t="s">
        <v>131</v>
      </c>
      <c r="BC105">
        <v>0.32679999999999998</v>
      </c>
      <c r="BD105">
        <v>0.6694</v>
      </c>
      <c r="BE105">
        <v>60</v>
      </c>
      <c r="BF105">
        <v>0.49</v>
      </c>
      <c r="BG105">
        <v>0.62719999999999998</v>
      </c>
      <c r="BH105">
        <v>1</v>
      </c>
    </row>
    <row r="106" spans="36:60" x14ac:dyDescent="0.2">
      <c r="AJ106" s="10" t="s">
        <v>103</v>
      </c>
      <c r="AK106">
        <v>4.4199000000000002</v>
      </c>
      <c r="AL106">
        <v>0.52470000000000006</v>
      </c>
      <c r="AM106">
        <v>60</v>
      </c>
      <c r="AN106">
        <v>8.42</v>
      </c>
      <c r="AO106" t="s">
        <v>230</v>
      </c>
      <c r="BA106" s="10" t="s">
        <v>103</v>
      </c>
      <c r="BB106" s="11" t="s">
        <v>259</v>
      </c>
      <c r="BC106">
        <v>1.2598</v>
      </c>
      <c r="BD106">
        <v>0.6694</v>
      </c>
      <c r="BE106">
        <v>60</v>
      </c>
      <c r="BF106">
        <v>1.88</v>
      </c>
      <c r="BG106">
        <v>6.4699999999999994E-2</v>
      </c>
      <c r="BH106">
        <v>0.79879999999999995</v>
      </c>
    </row>
    <row r="107" spans="36:60" x14ac:dyDescent="0.2">
      <c r="AJ107" s="10" t="s">
        <v>128</v>
      </c>
      <c r="AK107">
        <v>2.867</v>
      </c>
      <c r="AL107">
        <v>0.53610000000000002</v>
      </c>
      <c r="AM107">
        <v>60</v>
      </c>
      <c r="AN107">
        <v>5.35</v>
      </c>
      <c r="AO107" t="s">
        <v>230</v>
      </c>
      <c r="BA107" s="10" t="s">
        <v>103</v>
      </c>
      <c r="BB107" s="11" t="s">
        <v>262</v>
      </c>
      <c r="BC107">
        <v>1.4883</v>
      </c>
      <c r="BD107">
        <v>0.6694</v>
      </c>
      <c r="BE107">
        <v>60</v>
      </c>
      <c r="BF107">
        <v>2.2200000000000002</v>
      </c>
      <c r="BG107">
        <v>0.03</v>
      </c>
      <c r="BH107">
        <v>0.57889999999999997</v>
      </c>
    </row>
    <row r="108" spans="36:60" x14ac:dyDescent="0.2">
      <c r="AJ108" s="10" t="s">
        <v>131</v>
      </c>
      <c r="AK108">
        <v>3.9803000000000002</v>
      </c>
      <c r="AL108">
        <v>0.52339999999999998</v>
      </c>
      <c r="AM108">
        <v>60</v>
      </c>
      <c r="AN108">
        <v>7.61</v>
      </c>
      <c r="AO108" t="s">
        <v>230</v>
      </c>
      <c r="BA108" s="10" t="s">
        <v>103</v>
      </c>
      <c r="BB108" s="11" t="s">
        <v>104</v>
      </c>
      <c r="BC108">
        <v>3.4935999999999998</v>
      </c>
      <c r="BD108">
        <v>0.6694</v>
      </c>
      <c r="BE108">
        <v>60</v>
      </c>
      <c r="BF108">
        <v>5.22</v>
      </c>
      <c r="BG108" t="s">
        <v>230</v>
      </c>
      <c r="BH108">
        <v>2.0000000000000001E-4</v>
      </c>
    </row>
    <row r="109" spans="36:60" x14ac:dyDescent="0.2">
      <c r="AJ109" s="10" t="s">
        <v>259</v>
      </c>
      <c r="AK109">
        <v>3.2522000000000002</v>
      </c>
      <c r="AL109">
        <v>0.53159999999999996</v>
      </c>
      <c r="AM109">
        <v>60</v>
      </c>
      <c r="AN109">
        <v>6.12</v>
      </c>
      <c r="AO109" t="s">
        <v>230</v>
      </c>
      <c r="BA109" s="10" t="s">
        <v>103</v>
      </c>
      <c r="BB109" s="11" t="s">
        <v>105</v>
      </c>
      <c r="BC109">
        <v>3.2610999999999999</v>
      </c>
      <c r="BD109">
        <v>0.6694</v>
      </c>
      <c r="BE109">
        <v>60</v>
      </c>
      <c r="BF109">
        <v>4.87</v>
      </c>
      <c r="BG109" t="s">
        <v>230</v>
      </c>
      <c r="BH109">
        <v>5.9999999999999995E-4</v>
      </c>
    </row>
    <row r="110" spans="36:60" x14ac:dyDescent="0.2">
      <c r="AJ110" s="10" t="s">
        <v>262</v>
      </c>
      <c r="AK110">
        <v>2.9478</v>
      </c>
      <c r="AL110">
        <v>0.53200000000000003</v>
      </c>
      <c r="AM110">
        <v>60</v>
      </c>
      <c r="AN110">
        <v>5.54</v>
      </c>
      <c r="AO110" t="s">
        <v>230</v>
      </c>
      <c r="BA110" s="10" t="s">
        <v>103</v>
      </c>
      <c r="BB110" s="11" t="s">
        <v>107</v>
      </c>
      <c r="BC110">
        <v>3.2610999999999999</v>
      </c>
      <c r="BD110">
        <v>0.6694</v>
      </c>
      <c r="BE110">
        <v>60</v>
      </c>
      <c r="BF110">
        <v>4.87</v>
      </c>
      <c r="BG110" t="s">
        <v>230</v>
      </c>
      <c r="BH110">
        <v>5.9999999999999995E-4</v>
      </c>
    </row>
    <row r="111" spans="36:60" x14ac:dyDescent="0.2">
      <c r="AJ111" s="10" t="s">
        <v>104</v>
      </c>
      <c r="AK111">
        <v>1.2664</v>
      </c>
      <c r="AL111">
        <v>0.61129999999999995</v>
      </c>
      <c r="AM111">
        <v>60</v>
      </c>
      <c r="AN111">
        <v>2.0699999999999998</v>
      </c>
      <c r="AO111">
        <v>4.2599999999999999E-2</v>
      </c>
      <c r="BA111" s="10" t="s">
        <v>103</v>
      </c>
      <c r="BB111" s="11" t="s">
        <v>109</v>
      </c>
      <c r="BC111">
        <v>3.4203999999999999</v>
      </c>
      <c r="BD111">
        <v>0.6694</v>
      </c>
      <c r="BE111">
        <v>60</v>
      </c>
      <c r="BF111">
        <v>5.1100000000000003</v>
      </c>
      <c r="BG111" t="s">
        <v>230</v>
      </c>
      <c r="BH111">
        <v>2.0000000000000001E-4</v>
      </c>
    </row>
    <row r="112" spans="36:60" x14ac:dyDescent="0.2">
      <c r="AJ112" s="10" t="s">
        <v>105</v>
      </c>
      <c r="AK112">
        <v>1.155</v>
      </c>
      <c r="AL112">
        <v>0.58379999999999999</v>
      </c>
      <c r="AM112">
        <v>60</v>
      </c>
      <c r="AN112">
        <v>1.98</v>
      </c>
      <c r="AO112">
        <v>5.2499999999999998E-2</v>
      </c>
      <c r="BA112" s="10" t="s">
        <v>103</v>
      </c>
      <c r="BB112" s="11" t="s">
        <v>112</v>
      </c>
      <c r="BC112">
        <v>1.2796000000000001</v>
      </c>
      <c r="BD112">
        <v>0.6694</v>
      </c>
      <c r="BE112">
        <v>60</v>
      </c>
      <c r="BF112">
        <v>1.91</v>
      </c>
      <c r="BG112">
        <v>6.0699999999999997E-2</v>
      </c>
      <c r="BH112">
        <v>0.78200000000000003</v>
      </c>
    </row>
    <row r="113" spans="36:60" x14ac:dyDescent="0.2">
      <c r="AJ113" s="10" t="s">
        <v>107</v>
      </c>
      <c r="AK113">
        <v>1.1251</v>
      </c>
      <c r="AL113">
        <v>0.58389999999999997</v>
      </c>
      <c r="AM113">
        <v>60</v>
      </c>
      <c r="AN113">
        <v>1.93</v>
      </c>
      <c r="AO113">
        <v>5.8700000000000002E-2</v>
      </c>
      <c r="BA113" s="10" t="s">
        <v>103</v>
      </c>
      <c r="BB113" s="11" t="s">
        <v>117</v>
      </c>
      <c r="BC113">
        <v>1.7531000000000001</v>
      </c>
      <c r="BD113">
        <v>0.6694</v>
      </c>
      <c r="BE113">
        <v>60</v>
      </c>
      <c r="BF113">
        <v>2.62</v>
      </c>
      <c r="BG113">
        <v>1.12E-2</v>
      </c>
      <c r="BH113">
        <v>0.32219999999999999</v>
      </c>
    </row>
    <row r="114" spans="36:60" x14ac:dyDescent="0.2">
      <c r="AJ114" s="10" t="s">
        <v>109</v>
      </c>
      <c r="AK114">
        <v>0.45450000000000002</v>
      </c>
      <c r="AL114">
        <v>0.62329999999999997</v>
      </c>
      <c r="AM114">
        <v>60</v>
      </c>
      <c r="AN114">
        <v>0.73</v>
      </c>
      <c r="AO114">
        <v>0.46870000000000001</v>
      </c>
      <c r="BA114" s="10" t="s">
        <v>103</v>
      </c>
      <c r="BB114" s="11" t="s">
        <v>121</v>
      </c>
      <c r="BC114">
        <v>2.2603</v>
      </c>
      <c r="BD114">
        <v>0.6694</v>
      </c>
      <c r="BE114">
        <v>60</v>
      </c>
      <c r="BF114">
        <v>3.38</v>
      </c>
      <c r="BG114">
        <v>1.2999999999999999E-3</v>
      </c>
      <c r="BH114">
        <v>6.0600000000000001E-2</v>
      </c>
    </row>
    <row r="115" spans="36:60" x14ac:dyDescent="0.2">
      <c r="AJ115" s="10" t="s">
        <v>112</v>
      </c>
      <c r="AK115">
        <v>3.1766999999999999</v>
      </c>
      <c r="AL115">
        <v>0.5262</v>
      </c>
      <c r="AM115">
        <v>60</v>
      </c>
      <c r="AN115">
        <v>6.04</v>
      </c>
      <c r="AO115" t="s">
        <v>230</v>
      </c>
      <c r="BA115" s="10" t="s">
        <v>103</v>
      </c>
      <c r="BB115" s="11" t="s">
        <v>125</v>
      </c>
      <c r="BC115">
        <v>1.0878000000000001</v>
      </c>
      <c r="BD115">
        <v>0.6694</v>
      </c>
      <c r="BE115">
        <v>60</v>
      </c>
      <c r="BF115">
        <v>1.63</v>
      </c>
      <c r="BG115">
        <v>0.1094</v>
      </c>
      <c r="BH115">
        <v>0.91469999999999996</v>
      </c>
    </row>
    <row r="116" spans="36:60" x14ac:dyDescent="0.2">
      <c r="AJ116" s="10" t="s">
        <v>117</v>
      </c>
      <c r="AK116">
        <v>2.3060999999999998</v>
      </c>
      <c r="AL116">
        <v>0.53549999999999998</v>
      </c>
      <c r="AM116">
        <v>60</v>
      </c>
      <c r="AN116">
        <v>4.3099999999999996</v>
      </c>
      <c r="AO116" t="s">
        <v>230</v>
      </c>
      <c r="BA116" s="10" t="s">
        <v>128</v>
      </c>
      <c r="BB116" s="11" t="s">
        <v>131</v>
      </c>
      <c r="BC116">
        <v>-1.3070999999999999</v>
      </c>
      <c r="BD116">
        <v>0.6694</v>
      </c>
      <c r="BE116">
        <v>60</v>
      </c>
      <c r="BF116">
        <v>-1.95</v>
      </c>
      <c r="BG116">
        <v>5.5500000000000001E-2</v>
      </c>
      <c r="BH116">
        <v>0.75780000000000003</v>
      </c>
    </row>
    <row r="117" spans="36:60" x14ac:dyDescent="0.2">
      <c r="AJ117" s="10" t="s">
        <v>121</v>
      </c>
      <c r="AK117">
        <v>2.4639000000000002</v>
      </c>
      <c r="AL117">
        <v>0.55669999999999997</v>
      </c>
      <c r="AM117">
        <v>60</v>
      </c>
      <c r="AN117">
        <v>4.43</v>
      </c>
      <c r="AO117" t="s">
        <v>230</v>
      </c>
      <c r="BA117" s="10" t="s">
        <v>128</v>
      </c>
      <c r="BB117" s="11" t="s">
        <v>259</v>
      </c>
      <c r="BC117">
        <v>-0.37409999999999999</v>
      </c>
      <c r="BD117">
        <v>0.6694</v>
      </c>
      <c r="BE117">
        <v>60</v>
      </c>
      <c r="BF117">
        <v>-0.56000000000000005</v>
      </c>
      <c r="BG117">
        <v>0.57830000000000004</v>
      </c>
      <c r="BH117">
        <v>1</v>
      </c>
    </row>
    <row r="118" spans="36:60" x14ac:dyDescent="0.2">
      <c r="AJ118" s="10" t="s">
        <v>125</v>
      </c>
      <c r="AK118">
        <v>3.3769999999999998</v>
      </c>
      <c r="AL118">
        <v>0.52600000000000002</v>
      </c>
      <c r="AM118">
        <v>60</v>
      </c>
      <c r="AN118">
        <v>6.42</v>
      </c>
      <c r="AO118" t="s">
        <v>230</v>
      </c>
      <c r="BA118" s="10" t="s">
        <v>128</v>
      </c>
      <c r="BB118" s="11" t="s">
        <v>262</v>
      </c>
      <c r="BC118">
        <v>-0.14560000000000001</v>
      </c>
      <c r="BD118">
        <v>0.6694</v>
      </c>
      <c r="BE118">
        <v>60</v>
      </c>
      <c r="BF118">
        <v>-0.22</v>
      </c>
      <c r="BG118">
        <v>0.82850000000000001</v>
      </c>
      <c r="BH118">
        <v>1</v>
      </c>
    </row>
    <row r="119" spans="36:60" x14ac:dyDescent="0.2">
      <c r="BA119" s="10" t="s">
        <v>128</v>
      </c>
      <c r="BB119" s="11" t="s">
        <v>104</v>
      </c>
      <c r="BC119">
        <v>1.8596999999999999</v>
      </c>
      <c r="BD119">
        <v>0.6694</v>
      </c>
      <c r="BE119">
        <v>60</v>
      </c>
      <c r="BF119">
        <v>2.78</v>
      </c>
      <c r="BG119">
        <v>7.3000000000000001E-3</v>
      </c>
      <c r="BH119">
        <v>0.23960000000000001</v>
      </c>
    </row>
    <row r="120" spans="36:60" x14ac:dyDescent="0.2">
      <c r="AJ120" s="9"/>
      <c r="BA120" s="10" t="s">
        <v>128</v>
      </c>
      <c r="BB120" s="11" t="s">
        <v>105</v>
      </c>
      <c r="BC120">
        <v>1.6272</v>
      </c>
      <c r="BD120">
        <v>0.6694</v>
      </c>
      <c r="BE120">
        <v>60</v>
      </c>
      <c r="BF120">
        <v>2.4300000000000002</v>
      </c>
      <c r="BG120">
        <v>1.8100000000000002E-2</v>
      </c>
      <c r="BH120">
        <v>0.43769999999999998</v>
      </c>
    </row>
    <row r="121" spans="36:60" x14ac:dyDescent="0.2">
      <c r="BA121" s="10" t="s">
        <v>128</v>
      </c>
      <c r="BB121" s="11" t="s">
        <v>107</v>
      </c>
      <c r="BC121">
        <v>1.6272</v>
      </c>
      <c r="BD121">
        <v>0.6694</v>
      </c>
      <c r="BE121">
        <v>60</v>
      </c>
      <c r="BF121">
        <v>2.4300000000000002</v>
      </c>
      <c r="BG121">
        <v>1.8100000000000002E-2</v>
      </c>
      <c r="BH121">
        <v>0.43769999999999998</v>
      </c>
    </row>
    <row r="122" spans="36:60" x14ac:dyDescent="0.2">
      <c r="AJ122" s="82" t="s">
        <v>236</v>
      </c>
      <c r="AK122" s="79"/>
      <c r="AL122" s="79"/>
      <c r="AM122" s="79"/>
      <c r="AN122" s="79"/>
      <c r="AO122" s="79"/>
      <c r="AP122" s="79"/>
      <c r="AQ122" s="79"/>
      <c r="BA122" s="10" t="s">
        <v>128</v>
      </c>
      <c r="BB122" s="11" t="s">
        <v>109</v>
      </c>
      <c r="BC122">
        <v>1.7865</v>
      </c>
      <c r="BD122">
        <v>0.6694</v>
      </c>
      <c r="BE122">
        <v>60</v>
      </c>
      <c r="BF122">
        <v>2.67</v>
      </c>
      <c r="BG122">
        <v>9.7999999999999997E-3</v>
      </c>
      <c r="BH122">
        <v>0.29470000000000002</v>
      </c>
    </row>
    <row r="123" spans="36:60" x14ac:dyDescent="0.2">
      <c r="AJ123" s="10" t="s">
        <v>63</v>
      </c>
      <c r="AK123" s="11" t="s">
        <v>233</v>
      </c>
      <c r="AL123" s="11" t="s">
        <v>210</v>
      </c>
      <c r="AM123" s="11" t="s">
        <v>234</v>
      </c>
      <c r="AN123" s="11" t="s">
        <v>223</v>
      </c>
      <c r="AO123" s="11" t="s">
        <v>224</v>
      </c>
      <c r="AP123" s="11" t="s">
        <v>225</v>
      </c>
      <c r="AQ123" s="11" t="s">
        <v>235</v>
      </c>
      <c r="BA123" s="10" t="s">
        <v>128</v>
      </c>
      <c r="BB123" s="11" t="s">
        <v>112</v>
      </c>
      <c r="BC123">
        <v>-0.3543</v>
      </c>
      <c r="BD123">
        <v>0.6694</v>
      </c>
      <c r="BE123">
        <v>60</v>
      </c>
      <c r="BF123">
        <v>-0.53</v>
      </c>
      <c r="BG123">
        <v>0.59860000000000002</v>
      </c>
      <c r="BH123">
        <v>1</v>
      </c>
    </row>
    <row r="124" spans="36:60" x14ac:dyDescent="0.2">
      <c r="AJ124" s="10" t="s">
        <v>103</v>
      </c>
      <c r="AK124" s="11" t="s">
        <v>128</v>
      </c>
      <c r="AL124">
        <v>1.5528999999999999</v>
      </c>
      <c r="AM124">
        <v>0.72150000000000003</v>
      </c>
      <c r="AN124">
        <v>60</v>
      </c>
      <c r="AO124">
        <v>2.15</v>
      </c>
      <c r="AP124">
        <v>3.5400000000000001E-2</v>
      </c>
      <c r="AQ124">
        <v>0.62780000000000002</v>
      </c>
      <c r="BA124" s="10" t="s">
        <v>128</v>
      </c>
      <c r="BB124" s="11" t="s">
        <v>117</v>
      </c>
      <c r="BC124">
        <v>0.1192</v>
      </c>
      <c r="BD124">
        <v>0.6694</v>
      </c>
      <c r="BE124">
        <v>60</v>
      </c>
      <c r="BF124">
        <v>0.18</v>
      </c>
      <c r="BG124">
        <v>0.85929999999999995</v>
      </c>
      <c r="BH124">
        <v>1</v>
      </c>
    </row>
    <row r="125" spans="36:60" x14ac:dyDescent="0.2">
      <c r="AJ125" s="10" t="s">
        <v>103</v>
      </c>
      <c r="AK125" s="11" t="s">
        <v>131</v>
      </c>
      <c r="AL125">
        <v>0.43959999999999999</v>
      </c>
      <c r="AM125">
        <v>0.70250000000000001</v>
      </c>
      <c r="AN125">
        <v>60</v>
      </c>
      <c r="AO125">
        <v>0.63</v>
      </c>
      <c r="AP125">
        <v>0.53390000000000004</v>
      </c>
      <c r="AQ125">
        <v>1</v>
      </c>
      <c r="BA125" s="10" t="s">
        <v>128</v>
      </c>
      <c r="BB125" s="11" t="s">
        <v>121</v>
      </c>
      <c r="BC125">
        <v>0.62639999999999996</v>
      </c>
      <c r="BD125">
        <v>0.6694</v>
      </c>
      <c r="BE125">
        <v>60</v>
      </c>
      <c r="BF125">
        <v>0.94</v>
      </c>
      <c r="BG125">
        <v>0.35310000000000002</v>
      </c>
      <c r="BH125">
        <v>0.99909999999999999</v>
      </c>
    </row>
    <row r="126" spans="36:60" x14ac:dyDescent="0.2">
      <c r="AJ126" s="10" t="s">
        <v>103</v>
      </c>
      <c r="AK126" s="11" t="s">
        <v>259</v>
      </c>
      <c r="AL126">
        <v>1.1677</v>
      </c>
      <c r="AM126">
        <v>0.70979999999999999</v>
      </c>
      <c r="AN126">
        <v>60</v>
      </c>
      <c r="AO126">
        <v>1.65</v>
      </c>
      <c r="AP126">
        <v>0.1052</v>
      </c>
      <c r="AQ126">
        <v>0.90780000000000005</v>
      </c>
      <c r="BA126" s="10" t="s">
        <v>128</v>
      </c>
      <c r="BB126" s="11" t="s">
        <v>125</v>
      </c>
      <c r="BC126">
        <v>-0.54610000000000003</v>
      </c>
      <c r="BD126">
        <v>0.6694</v>
      </c>
      <c r="BE126">
        <v>60</v>
      </c>
      <c r="BF126">
        <v>-0.82</v>
      </c>
      <c r="BG126">
        <v>0.4178</v>
      </c>
      <c r="BH126">
        <v>0.99980000000000002</v>
      </c>
    </row>
    <row r="127" spans="36:60" x14ac:dyDescent="0.2">
      <c r="AJ127" s="10" t="s">
        <v>103</v>
      </c>
      <c r="AK127" s="11" t="s">
        <v>262</v>
      </c>
      <c r="AL127">
        <v>1.4721</v>
      </c>
      <c r="AM127">
        <v>0.71250000000000002</v>
      </c>
      <c r="AN127">
        <v>60</v>
      </c>
      <c r="AO127">
        <v>2.0699999999999998</v>
      </c>
      <c r="AP127">
        <v>4.3099999999999999E-2</v>
      </c>
      <c r="AQ127">
        <v>0.68589999999999995</v>
      </c>
      <c r="BA127" s="10" t="s">
        <v>131</v>
      </c>
      <c r="BB127" s="11" t="s">
        <v>259</v>
      </c>
      <c r="BC127">
        <v>0.93300000000000005</v>
      </c>
      <c r="BD127">
        <v>0.6694</v>
      </c>
      <c r="BE127">
        <v>60</v>
      </c>
      <c r="BF127">
        <v>1.39</v>
      </c>
      <c r="BG127">
        <v>0.16850000000000001</v>
      </c>
      <c r="BH127">
        <v>0.97119999999999995</v>
      </c>
    </row>
    <row r="128" spans="36:60" x14ac:dyDescent="0.2">
      <c r="AJ128" s="10" t="s">
        <v>103</v>
      </c>
      <c r="AK128" s="11" t="s">
        <v>104</v>
      </c>
      <c r="AL128">
        <v>3.1535000000000002</v>
      </c>
      <c r="AM128">
        <v>0.78769999999999996</v>
      </c>
      <c r="AN128">
        <v>60</v>
      </c>
      <c r="AO128">
        <v>4</v>
      </c>
      <c r="AP128">
        <v>2.0000000000000001E-4</v>
      </c>
      <c r="AQ128">
        <v>1.01E-2</v>
      </c>
      <c r="BA128" s="10" t="s">
        <v>131</v>
      </c>
      <c r="BB128" s="11" t="s">
        <v>262</v>
      </c>
      <c r="BC128">
        <v>1.1615</v>
      </c>
      <c r="BD128">
        <v>0.6694</v>
      </c>
      <c r="BE128">
        <v>60</v>
      </c>
      <c r="BF128">
        <v>1.74</v>
      </c>
      <c r="BG128">
        <v>8.7800000000000003E-2</v>
      </c>
      <c r="BH128">
        <v>0.872</v>
      </c>
    </row>
    <row r="129" spans="36:60" x14ac:dyDescent="0.2">
      <c r="AJ129" s="10" t="s">
        <v>103</v>
      </c>
      <c r="AK129" s="11" t="s">
        <v>105</v>
      </c>
      <c r="AL129">
        <v>3.2648999999999999</v>
      </c>
      <c r="AM129">
        <v>0.76219999999999999</v>
      </c>
      <c r="AN129">
        <v>60</v>
      </c>
      <c r="AO129">
        <v>4.28</v>
      </c>
      <c r="AP129" t="s">
        <v>230</v>
      </c>
      <c r="AQ129">
        <v>4.1999999999999997E-3</v>
      </c>
      <c r="BA129" s="10" t="s">
        <v>131</v>
      </c>
      <c r="BB129" s="11" t="s">
        <v>104</v>
      </c>
      <c r="BC129">
        <v>3.1667999999999998</v>
      </c>
      <c r="BD129">
        <v>0.6694</v>
      </c>
      <c r="BE129">
        <v>60</v>
      </c>
      <c r="BF129">
        <v>4.7300000000000004</v>
      </c>
      <c r="BG129" t="s">
        <v>230</v>
      </c>
      <c r="BH129">
        <v>8.9999999999999998E-4</v>
      </c>
    </row>
    <row r="130" spans="36:60" x14ac:dyDescent="0.2">
      <c r="AJ130" s="10" t="s">
        <v>103</v>
      </c>
      <c r="AK130" s="11" t="s">
        <v>107</v>
      </c>
      <c r="AL130">
        <v>3.2948</v>
      </c>
      <c r="AM130">
        <v>0.74299999999999999</v>
      </c>
      <c r="AN130">
        <v>60</v>
      </c>
      <c r="AO130">
        <v>4.43</v>
      </c>
      <c r="AP130" t="s">
        <v>230</v>
      </c>
      <c r="AQ130">
        <v>2.5000000000000001E-3</v>
      </c>
      <c r="BA130" s="10" t="s">
        <v>131</v>
      </c>
      <c r="BB130" s="11" t="s">
        <v>105</v>
      </c>
      <c r="BC130">
        <v>2.9344000000000001</v>
      </c>
      <c r="BD130">
        <v>0.6694</v>
      </c>
      <c r="BE130">
        <v>60</v>
      </c>
      <c r="BF130">
        <v>4.38</v>
      </c>
      <c r="BG130" t="s">
        <v>230</v>
      </c>
      <c r="BH130">
        <v>3.0000000000000001E-3</v>
      </c>
    </row>
    <row r="131" spans="36:60" x14ac:dyDescent="0.2">
      <c r="AJ131" s="10" t="s">
        <v>103</v>
      </c>
      <c r="AK131" s="11" t="s">
        <v>109</v>
      </c>
      <c r="AL131">
        <v>3.9653999999999998</v>
      </c>
      <c r="AM131">
        <v>0.79349999999999998</v>
      </c>
      <c r="AN131">
        <v>60</v>
      </c>
      <c r="AO131">
        <v>5</v>
      </c>
      <c r="AP131" t="s">
        <v>230</v>
      </c>
      <c r="AQ131">
        <v>4.0000000000000002E-4</v>
      </c>
      <c r="BA131" s="10" t="s">
        <v>131</v>
      </c>
      <c r="BB131" s="11" t="s">
        <v>107</v>
      </c>
      <c r="BC131">
        <v>2.9344000000000001</v>
      </c>
      <c r="BD131">
        <v>0.6694</v>
      </c>
      <c r="BE131">
        <v>60</v>
      </c>
      <c r="BF131">
        <v>4.38</v>
      </c>
      <c r="BG131" t="s">
        <v>230</v>
      </c>
      <c r="BH131">
        <v>3.0000000000000001E-3</v>
      </c>
    </row>
    <row r="132" spans="36:60" x14ac:dyDescent="0.2">
      <c r="AJ132" s="10" t="s">
        <v>103</v>
      </c>
      <c r="AK132" s="11" t="s">
        <v>112</v>
      </c>
      <c r="AL132">
        <v>1.2432000000000001</v>
      </c>
      <c r="AM132">
        <v>0.70569999999999999</v>
      </c>
      <c r="AN132">
        <v>60</v>
      </c>
      <c r="AO132">
        <v>1.76</v>
      </c>
      <c r="AP132">
        <v>8.3199999999999996E-2</v>
      </c>
      <c r="AQ132">
        <v>0.86009999999999998</v>
      </c>
      <c r="BA132" s="10" t="s">
        <v>131</v>
      </c>
      <c r="BB132" s="11" t="s">
        <v>109</v>
      </c>
      <c r="BC132">
        <v>3.0935999999999999</v>
      </c>
      <c r="BD132">
        <v>0.6694</v>
      </c>
      <c r="BE132">
        <v>60</v>
      </c>
      <c r="BF132">
        <v>4.62</v>
      </c>
      <c r="BG132" t="s">
        <v>230</v>
      </c>
      <c r="BH132">
        <v>1.4E-3</v>
      </c>
    </row>
    <row r="133" spans="36:60" x14ac:dyDescent="0.2">
      <c r="AJ133" s="10" t="s">
        <v>103</v>
      </c>
      <c r="AK133" s="11" t="s">
        <v>117</v>
      </c>
      <c r="AL133">
        <v>2.1137999999999999</v>
      </c>
      <c r="AM133">
        <v>0.71660000000000001</v>
      </c>
      <c r="AN133">
        <v>60</v>
      </c>
      <c r="AO133">
        <v>2.95</v>
      </c>
      <c r="AP133">
        <v>4.4999999999999997E-3</v>
      </c>
      <c r="AQ133">
        <v>0.16819999999999999</v>
      </c>
      <c r="BA133" s="10" t="s">
        <v>131</v>
      </c>
      <c r="BB133" s="11" t="s">
        <v>112</v>
      </c>
      <c r="BC133">
        <v>0.95289999999999997</v>
      </c>
      <c r="BD133">
        <v>0.6694</v>
      </c>
      <c r="BE133">
        <v>60</v>
      </c>
      <c r="BF133">
        <v>1.42</v>
      </c>
      <c r="BG133">
        <v>0.1598</v>
      </c>
      <c r="BH133">
        <v>0.96630000000000005</v>
      </c>
    </row>
    <row r="134" spans="36:60" x14ac:dyDescent="0.2">
      <c r="AJ134" s="10" t="s">
        <v>103</v>
      </c>
      <c r="AK134" s="11" t="s">
        <v>121</v>
      </c>
      <c r="AL134">
        <v>1.9560999999999999</v>
      </c>
      <c r="AM134">
        <v>0.73709999999999998</v>
      </c>
      <c r="AN134">
        <v>60</v>
      </c>
      <c r="AO134">
        <v>2.65</v>
      </c>
      <c r="AP134">
        <v>1.0200000000000001E-2</v>
      </c>
      <c r="AQ134">
        <v>0.30299999999999999</v>
      </c>
      <c r="BA134" s="10" t="s">
        <v>131</v>
      </c>
      <c r="BB134" s="11" t="s">
        <v>117</v>
      </c>
      <c r="BC134">
        <v>1.4262999999999999</v>
      </c>
      <c r="BD134">
        <v>0.6694</v>
      </c>
      <c r="BE134">
        <v>60</v>
      </c>
      <c r="BF134">
        <v>2.13</v>
      </c>
      <c r="BG134">
        <v>3.7199999999999997E-2</v>
      </c>
      <c r="BH134">
        <v>0.64259999999999995</v>
      </c>
    </row>
    <row r="135" spans="36:60" x14ac:dyDescent="0.2">
      <c r="AJ135" s="10" t="s">
        <v>103</v>
      </c>
      <c r="AK135" s="11" t="s">
        <v>125</v>
      </c>
      <c r="AL135">
        <v>1.0428999999999999</v>
      </c>
      <c r="AM135">
        <v>0.70820000000000005</v>
      </c>
      <c r="AN135">
        <v>60</v>
      </c>
      <c r="AO135">
        <v>1.47</v>
      </c>
      <c r="AP135">
        <v>0.14610000000000001</v>
      </c>
      <c r="AQ135">
        <v>0.95669999999999999</v>
      </c>
      <c r="BA135" s="10" t="s">
        <v>131</v>
      </c>
      <c r="BB135" s="11" t="s">
        <v>121</v>
      </c>
      <c r="BC135">
        <v>1.9335</v>
      </c>
      <c r="BD135">
        <v>0.6694</v>
      </c>
      <c r="BE135">
        <v>60</v>
      </c>
      <c r="BF135">
        <v>2.89</v>
      </c>
      <c r="BG135">
        <v>5.4000000000000003E-3</v>
      </c>
      <c r="BH135">
        <v>0.19159999999999999</v>
      </c>
    </row>
    <row r="136" spans="36:60" x14ac:dyDescent="0.2">
      <c r="AJ136" s="10" t="s">
        <v>128</v>
      </c>
      <c r="AK136" s="11" t="s">
        <v>131</v>
      </c>
      <c r="AL136">
        <v>-1.1133999999999999</v>
      </c>
      <c r="AM136">
        <v>0.72019999999999995</v>
      </c>
      <c r="AN136">
        <v>60</v>
      </c>
      <c r="AO136">
        <v>-1.55</v>
      </c>
      <c r="AP136">
        <v>0.12740000000000001</v>
      </c>
      <c r="AQ136">
        <v>0.93889999999999996</v>
      </c>
      <c r="BA136" s="10" t="s">
        <v>131</v>
      </c>
      <c r="BB136" s="11" t="s">
        <v>125</v>
      </c>
      <c r="BC136">
        <v>0.7611</v>
      </c>
      <c r="BD136">
        <v>0.6694</v>
      </c>
      <c r="BE136">
        <v>60</v>
      </c>
      <c r="BF136">
        <v>1.1399999999999999</v>
      </c>
      <c r="BG136">
        <v>0.2601</v>
      </c>
      <c r="BH136">
        <v>0.99470000000000003</v>
      </c>
    </row>
    <row r="137" spans="36:60" x14ac:dyDescent="0.2">
      <c r="AJ137" s="10" t="s">
        <v>128</v>
      </c>
      <c r="AK137" s="11" t="s">
        <v>259</v>
      </c>
      <c r="AL137">
        <v>-0.38519999999999999</v>
      </c>
      <c r="AM137">
        <v>0.72370000000000001</v>
      </c>
      <c r="AN137">
        <v>60</v>
      </c>
      <c r="AO137">
        <v>-0.53</v>
      </c>
      <c r="AP137">
        <v>0.59650000000000003</v>
      </c>
      <c r="AQ137">
        <v>1</v>
      </c>
      <c r="BA137" s="10" t="s">
        <v>259</v>
      </c>
      <c r="BB137" s="11" t="s">
        <v>262</v>
      </c>
      <c r="BC137">
        <v>0.22850000000000001</v>
      </c>
      <c r="BD137">
        <v>0.6694</v>
      </c>
      <c r="BE137">
        <v>60</v>
      </c>
      <c r="BF137">
        <v>0.34</v>
      </c>
      <c r="BG137">
        <v>0.73399999999999999</v>
      </c>
      <c r="BH137">
        <v>1</v>
      </c>
    </row>
    <row r="138" spans="36:60" x14ac:dyDescent="0.2">
      <c r="AJ138" s="10" t="s">
        <v>128</v>
      </c>
      <c r="AK138" s="11" t="s">
        <v>262</v>
      </c>
      <c r="AL138">
        <v>-8.0850000000000005E-2</v>
      </c>
      <c r="AM138">
        <v>0.71399999999999997</v>
      </c>
      <c r="AN138">
        <v>60</v>
      </c>
      <c r="AO138">
        <v>-0.11</v>
      </c>
      <c r="AP138">
        <v>0.91020000000000001</v>
      </c>
      <c r="AQ138">
        <v>1</v>
      </c>
      <c r="BA138" s="10" t="s">
        <v>259</v>
      </c>
      <c r="BB138" s="11" t="s">
        <v>104</v>
      </c>
      <c r="BC138">
        <v>2.2338</v>
      </c>
      <c r="BD138">
        <v>0.6694</v>
      </c>
      <c r="BE138">
        <v>60</v>
      </c>
      <c r="BF138">
        <v>3.34</v>
      </c>
      <c r="BG138">
        <v>1.5E-3</v>
      </c>
      <c r="BH138">
        <v>6.7100000000000007E-2</v>
      </c>
    </row>
    <row r="139" spans="36:60" x14ac:dyDescent="0.2">
      <c r="AJ139" s="10" t="s">
        <v>128</v>
      </c>
      <c r="AK139" s="11" t="s">
        <v>104</v>
      </c>
      <c r="AL139">
        <v>1.6006</v>
      </c>
      <c r="AM139">
        <v>0.79449999999999998</v>
      </c>
      <c r="AN139">
        <v>60</v>
      </c>
      <c r="AO139">
        <v>2.0099999999999998</v>
      </c>
      <c r="AP139">
        <v>4.8399999999999999E-2</v>
      </c>
      <c r="AQ139">
        <v>0.71940000000000004</v>
      </c>
      <c r="BA139" s="10" t="s">
        <v>259</v>
      </c>
      <c r="BB139" s="11" t="s">
        <v>105</v>
      </c>
      <c r="BC139">
        <v>2.0013000000000001</v>
      </c>
      <c r="BD139">
        <v>0.6694</v>
      </c>
      <c r="BE139">
        <v>60</v>
      </c>
      <c r="BF139">
        <v>2.99</v>
      </c>
      <c r="BG139">
        <v>4.0000000000000001E-3</v>
      </c>
      <c r="BH139">
        <v>0.154</v>
      </c>
    </row>
    <row r="140" spans="36:60" x14ac:dyDescent="0.2">
      <c r="AJ140" s="10" t="s">
        <v>128</v>
      </c>
      <c r="AK140" s="11" t="s">
        <v>105</v>
      </c>
      <c r="AL140">
        <v>1.712</v>
      </c>
      <c r="AM140">
        <v>0.74580000000000002</v>
      </c>
      <c r="AN140">
        <v>60</v>
      </c>
      <c r="AO140">
        <v>2.2999999999999998</v>
      </c>
      <c r="AP140">
        <v>2.52E-2</v>
      </c>
      <c r="AQ140">
        <v>0.52900000000000003</v>
      </c>
      <c r="BA140" s="10" t="s">
        <v>259</v>
      </c>
      <c r="BB140" s="11" t="s">
        <v>107</v>
      </c>
      <c r="BC140">
        <v>2.0013000000000001</v>
      </c>
      <c r="BD140">
        <v>0.6694</v>
      </c>
      <c r="BE140">
        <v>60</v>
      </c>
      <c r="BF140">
        <v>2.99</v>
      </c>
      <c r="BG140">
        <v>4.0000000000000001E-3</v>
      </c>
      <c r="BH140">
        <v>0.154</v>
      </c>
    </row>
    <row r="141" spans="36:60" x14ac:dyDescent="0.2">
      <c r="AJ141" s="10" t="s">
        <v>128</v>
      </c>
      <c r="AK141" s="11" t="s">
        <v>107</v>
      </c>
      <c r="AL141">
        <v>1.7419</v>
      </c>
      <c r="AM141">
        <v>0.77290000000000003</v>
      </c>
      <c r="AN141">
        <v>60</v>
      </c>
      <c r="AO141">
        <v>2.25</v>
      </c>
      <c r="AP141">
        <v>2.7900000000000001E-2</v>
      </c>
      <c r="AQ141">
        <v>0.55779999999999996</v>
      </c>
      <c r="BA141" s="10" t="s">
        <v>259</v>
      </c>
      <c r="BB141" s="11" t="s">
        <v>109</v>
      </c>
      <c r="BC141">
        <v>2.1606000000000001</v>
      </c>
      <c r="BD141">
        <v>0.6694</v>
      </c>
      <c r="BE141">
        <v>60</v>
      </c>
      <c r="BF141">
        <v>3.23</v>
      </c>
      <c r="BG141">
        <v>2E-3</v>
      </c>
      <c r="BH141">
        <v>8.8300000000000003E-2</v>
      </c>
    </row>
    <row r="142" spans="36:60" x14ac:dyDescent="0.2">
      <c r="AJ142" s="10" t="s">
        <v>128</v>
      </c>
      <c r="AK142" s="11" t="s">
        <v>109</v>
      </c>
      <c r="AL142">
        <v>2.4125000000000001</v>
      </c>
      <c r="AM142">
        <v>0.80149999999999999</v>
      </c>
      <c r="AN142">
        <v>60</v>
      </c>
      <c r="AO142">
        <v>3.01</v>
      </c>
      <c r="AP142">
        <v>3.8E-3</v>
      </c>
      <c r="AQ142">
        <v>0.14729999999999999</v>
      </c>
      <c r="BA142" s="10" t="s">
        <v>259</v>
      </c>
      <c r="BB142" s="11" t="s">
        <v>112</v>
      </c>
      <c r="BC142">
        <v>1.984E-2</v>
      </c>
      <c r="BD142">
        <v>0.6694</v>
      </c>
      <c r="BE142">
        <v>60</v>
      </c>
      <c r="BF142">
        <v>0.03</v>
      </c>
      <c r="BG142">
        <v>0.97640000000000005</v>
      </c>
      <c r="BH142">
        <v>1</v>
      </c>
    </row>
    <row r="143" spans="36:60" x14ac:dyDescent="0.2">
      <c r="AJ143" s="10" t="s">
        <v>128</v>
      </c>
      <c r="AK143" s="11" t="s">
        <v>112</v>
      </c>
      <c r="AL143">
        <v>-0.30969999999999998</v>
      </c>
      <c r="AM143">
        <v>0.72460000000000002</v>
      </c>
      <c r="AN143">
        <v>60</v>
      </c>
      <c r="AO143">
        <v>-0.43</v>
      </c>
      <c r="AP143">
        <v>0.67059999999999997</v>
      </c>
      <c r="AQ143">
        <v>1</v>
      </c>
      <c r="BA143" s="10" t="s">
        <v>259</v>
      </c>
      <c r="BB143" s="11" t="s">
        <v>117</v>
      </c>
      <c r="BC143">
        <v>0.49330000000000002</v>
      </c>
      <c r="BD143">
        <v>0.6694</v>
      </c>
      <c r="BE143">
        <v>60</v>
      </c>
      <c r="BF143">
        <v>0.74</v>
      </c>
      <c r="BG143">
        <v>0.46400000000000002</v>
      </c>
      <c r="BH143">
        <v>0.99990000000000001</v>
      </c>
    </row>
    <row r="144" spans="36:60" x14ac:dyDescent="0.2">
      <c r="AJ144" s="10" t="s">
        <v>128</v>
      </c>
      <c r="AK144" s="11" t="s">
        <v>117</v>
      </c>
      <c r="AL144">
        <v>0.56079999999999997</v>
      </c>
      <c r="AM144">
        <v>0.71930000000000005</v>
      </c>
      <c r="AN144">
        <v>60</v>
      </c>
      <c r="AO144">
        <v>0.78</v>
      </c>
      <c r="AP144">
        <v>0.43859999999999999</v>
      </c>
      <c r="AQ144">
        <v>0.99990000000000001</v>
      </c>
      <c r="BA144" s="10" t="s">
        <v>259</v>
      </c>
      <c r="BB144" s="11" t="s">
        <v>121</v>
      </c>
      <c r="BC144">
        <v>1.0004999999999999</v>
      </c>
      <c r="BD144">
        <v>0.6694</v>
      </c>
      <c r="BE144">
        <v>60</v>
      </c>
      <c r="BF144">
        <v>1.49</v>
      </c>
      <c r="BG144">
        <v>0.14019999999999999</v>
      </c>
      <c r="BH144">
        <v>0.95179999999999998</v>
      </c>
    </row>
    <row r="145" spans="36:60" x14ac:dyDescent="0.2">
      <c r="AJ145" s="10" t="s">
        <v>128</v>
      </c>
      <c r="AK145" s="11" t="s">
        <v>121</v>
      </c>
      <c r="AL145">
        <v>0.40310000000000001</v>
      </c>
      <c r="AM145">
        <v>0.75049999999999994</v>
      </c>
      <c r="AN145">
        <v>60</v>
      </c>
      <c r="AO145">
        <v>0.54</v>
      </c>
      <c r="AP145">
        <v>0.59319999999999995</v>
      </c>
      <c r="AQ145">
        <v>1</v>
      </c>
      <c r="BA145" s="10" t="s">
        <v>259</v>
      </c>
      <c r="BB145" s="11" t="s">
        <v>125</v>
      </c>
      <c r="BC145">
        <v>-0.17199999999999999</v>
      </c>
      <c r="BD145">
        <v>0.6694</v>
      </c>
      <c r="BE145">
        <v>60</v>
      </c>
      <c r="BF145">
        <v>-0.26</v>
      </c>
      <c r="BG145">
        <v>0.79810000000000003</v>
      </c>
      <c r="BH145">
        <v>1</v>
      </c>
    </row>
    <row r="146" spans="36:60" x14ac:dyDescent="0.2">
      <c r="AJ146" s="10" t="s">
        <v>128</v>
      </c>
      <c r="AK146" s="11" t="s">
        <v>125</v>
      </c>
      <c r="AL146">
        <v>-0.51</v>
      </c>
      <c r="AM146">
        <v>0.71179999999999999</v>
      </c>
      <c r="AN146">
        <v>60</v>
      </c>
      <c r="AO146">
        <v>-0.72</v>
      </c>
      <c r="AP146">
        <v>0.47639999999999999</v>
      </c>
      <c r="AQ146">
        <v>0.99990000000000001</v>
      </c>
      <c r="BA146" s="10" t="s">
        <v>262</v>
      </c>
      <c r="BB146" s="11" t="s">
        <v>104</v>
      </c>
      <c r="BC146">
        <v>2.0053000000000001</v>
      </c>
      <c r="BD146">
        <v>0.6694</v>
      </c>
      <c r="BE146">
        <v>60</v>
      </c>
      <c r="BF146">
        <v>3</v>
      </c>
      <c r="BG146">
        <v>4.0000000000000001E-3</v>
      </c>
      <c r="BH146">
        <v>0.152</v>
      </c>
    </row>
    <row r="147" spans="36:60" x14ac:dyDescent="0.2">
      <c r="AJ147" s="10" t="s">
        <v>131</v>
      </c>
      <c r="AK147" s="11" t="s">
        <v>259</v>
      </c>
      <c r="AL147">
        <v>0.72819999999999996</v>
      </c>
      <c r="AM147">
        <v>0.7177</v>
      </c>
      <c r="AN147">
        <v>60</v>
      </c>
      <c r="AO147">
        <v>1.01</v>
      </c>
      <c r="AP147">
        <v>0.31430000000000002</v>
      </c>
      <c r="AQ147">
        <v>0.99809999999999999</v>
      </c>
      <c r="BA147" s="10" t="s">
        <v>262</v>
      </c>
      <c r="BB147" s="11" t="s">
        <v>105</v>
      </c>
      <c r="BC147">
        <v>1.7727999999999999</v>
      </c>
      <c r="BD147">
        <v>0.6694</v>
      </c>
      <c r="BE147">
        <v>60</v>
      </c>
      <c r="BF147">
        <v>2.65</v>
      </c>
      <c r="BG147">
        <v>1.03E-2</v>
      </c>
      <c r="BH147">
        <v>0.30580000000000002</v>
      </c>
    </row>
    <row r="148" spans="36:60" x14ac:dyDescent="0.2">
      <c r="AJ148" s="10" t="s">
        <v>131</v>
      </c>
      <c r="AK148" s="11" t="s">
        <v>262</v>
      </c>
      <c r="AL148">
        <v>1.0325</v>
      </c>
      <c r="AM148">
        <v>0.71719999999999995</v>
      </c>
      <c r="AN148">
        <v>60</v>
      </c>
      <c r="AO148">
        <v>1.44</v>
      </c>
      <c r="AP148">
        <v>0.1552</v>
      </c>
      <c r="AQ148">
        <v>0.96330000000000005</v>
      </c>
      <c r="BA148" s="10" t="s">
        <v>262</v>
      </c>
      <c r="BB148" s="11" t="s">
        <v>107</v>
      </c>
      <c r="BC148">
        <v>1.7727999999999999</v>
      </c>
      <c r="BD148">
        <v>0.6694</v>
      </c>
      <c r="BE148">
        <v>60</v>
      </c>
      <c r="BF148">
        <v>2.65</v>
      </c>
      <c r="BG148">
        <v>1.03E-2</v>
      </c>
      <c r="BH148">
        <v>0.30580000000000002</v>
      </c>
    </row>
    <row r="149" spans="36:60" x14ac:dyDescent="0.2">
      <c r="AJ149" s="10" t="s">
        <v>131</v>
      </c>
      <c r="AK149" s="11" t="s">
        <v>104</v>
      </c>
      <c r="AL149">
        <v>2.714</v>
      </c>
      <c r="AM149">
        <v>0.76449999999999996</v>
      </c>
      <c r="AN149">
        <v>60</v>
      </c>
      <c r="AO149">
        <v>3.55</v>
      </c>
      <c r="AP149">
        <v>8.0000000000000004E-4</v>
      </c>
      <c r="AQ149">
        <v>3.8100000000000002E-2</v>
      </c>
      <c r="BA149" s="10" t="s">
        <v>262</v>
      </c>
      <c r="BB149" s="11" t="s">
        <v>109</v>
      </c>
      <c r="BC149">
        <v>1.9320999999999999</v>
      </c>
      <c r="BD149">
        <v>0.6694</v>
      </c>
      <c r="BE149">
        <v>60</v>
      </c>
      <c r="BF149">
        <v>2.89</v>
      </c>
      <c r="BG149">
        <v>5.4000000000000003E-3</v>
      </c>
      <c r="BH149">
        <v>0.19239999999999999</v>
      </c>
    </row>
    <row r="150" spans="36:60" x14ac:dyDescent="0.2">
      <c r="AJ150" s="10" t="s">
        <v>131</v>
      </c>
      <c r="AK150" s="11" t="s">
        <v>105</v>
      </c>
      <c r="AL150">
        <v>2.8252999999999999</v>
      </c>
      <c r="AM150">
        <v>0.75260000000000005</v>
      </c>
      <c r="AN150">
        <v>60</v>
      </c>
      <c r="AO150">
        <v>3.75</v>
      </c>
      <c r="AP150">
        <v>4.0000000000000002E-4</v>
      </c>
      <c r="AQ150">
        <v>2.1299999999999999E-2</v>
      </c>
      <c r="BA150" s="10" t="s">
        <v>262</v>
      </c>
      <c r="BB150" s="11" t="s">
        <v>112</v>
      </c>
      <c r="BC150">
        <v>-0.2087</v>
      </c>
      <c r="BD150">
        <v>0.6694</v>
      </c>
      <c r="BE150">
        <v>60</v>
      </c>
      <c r="BF150">
        <v>-0.31</v>
      </c>
      <c r="BG150">
        <v>0.75629999999999997</v>
      </c>
      <c r="BH150">
        <v>1</v>
      </c>
    </row>
    <row r="151" spans="36:60" x14ac:dyDescent="0.2">
      <c r="AJ151" s="10" t="s">
        <v>131</v>
      </c>
      <c r="AK151" s="11" t="s">
        <v>107</v>
      </c>
      <c r="AL151">
        <v>2.8552</v>
      </c>
      <c r="AM151">
        <v>0.73960000000000004</v>
      </c>
      <c r="AN151">
        <v>60</v>
      </c>
      <c r="AO151">
        <v>3.86</v>
      </c>
      <c r="AP151">
        <v>2.9999999999999997E-4</v>
      </c>
      <c r="AQ151">
        <v>1.5599999999999999E-2</v>
      </c>
      <c r="BA151" s="10" t="s">
        <v>262</v>
      </c>
      <c r="BB151" s="11" t="s">
        <v>117</v>
      </c>
      <c r="BC151">
        <v>0.26479999999999998</v>
      </c>
      <c r="BD151">
        <v>0.6694</v>
      </c>
      <c r="BE151">
        <v>60</v>
      </c>
      <c r="BF151">
        <v>0.4</v>
      </c>
      <c r="BG151">
        <v>0.69379999999999997</v>
      </c>
      <c r="BH151">
        <v>1</v>
      </c>
    </row>
    <row r="152" spans="36:60" x14ac:dyDescent="0.2">
      <c r="AJ152" s="10" t="s">
        <v>131</v>
      </c>
      <c r="AK152" s="11" t="s">
        <v>109</v>
      </c>
      <c r="AL152">
        <v>3.5257999999999998</v>
      </c>
      <c r="AM152">
        <v>0.77600000000000002</v>
      </c>
      <c r="AN152">
        <v>60</v>
      </c>
      <c r="AO152">
        <v>4.54</v>
      </c>
      <c r="AP152" t="s">
        <v>230</v>
      </c>
      <c r="AQ152">
        <v>1.8E-3</v>
      </c>
      <c r="BA152" s="10" t="s">
        <v>262</v>
      </c>
      <c r="BB152" s="11" t="s">
        <v>121</v>
      </c>
      <c r="BC152">
        <v>0.77200000000000002</v>
      </c>
      <c r="BD152">
        <v>0.6694</v>
      </c>
      <c r="BE152">
        <v>60</v>
      </c>
      <c r="BF152">
        <v>1.1499999999999999</v>
      </c>
      <c r="BG152">
        <v>0.25330000000000003</v>
      </c>
      <c r="BH152">
        <v>0.99399999999999999</v>
      </c>
    </row>
    <row r="153" spans="36:60" x14ac:dyDescent="0.2">
      <c r="AJ153" s="10" t="s">
        <v>131</v>
      </c>
      <c r="AK153" s="11" t="s">
        <v>112</v>
      </c>
      <c r="AL153">
        <v>0.80359999999999998</v>
      </c>
      <c r="AM153">
        <v>0.70569999999999999</v>
      </c>
      <c r="AN153">
        <v>60</v>
      </c>
      <c r="AO153">
        <v>1.1399999999999999</v>
      </c>
      <c r="AP153">
        <v>0.25929999999999997</v>
      </c>
      <c r="AQ153">
        <v>0.99460000000000004</v>
      </c>
      <c r="BA153" s="10" t="s">
        <v>262</v>
      </c>
      <c r="BB153" s="11" t="s">
        <v>125</v>
      </c>
      <c r="BC153">
        <v>-0.40050000000000002</v>
      </c>
      <c r="BD153">
        <v>0.6694</v>
      </c>
      <c r="BE153">
        <v>60</v>
      </c>
      <c r="BF153">
        <v>-0.6</v>
      </c>
      <c r="BG153">
        <v>0.55189999999999995</v>
      </c>
      <c r="BH153">
        <v>1</v>
      </c>
    </row>
    <row r="154" spans="36:60" x14ac:dyDescent="0.2">
      <c r="AJ154" s="10" t="s">
        <v>131</v>
      </c>
      <c r="AK154" s="11" t="s">
        <v>117</v>
      </c>
      <c r="AL154">
        <v>1.6741999999999999</v>
      </c>
      <c r="AM154">
        <v>0.71799999999999997</v>
      </c>
      <c r="AN154">
        <v>60</v>
      </c>
      <c r="AO154">
        <v>2.33</v>
      </c>
      <c r="AP154">
        <v>2.3099999999999999E-2</v>
      </c>
      <c r="AQ154">
        <v>0.50419999999999998</v>
      </c>
      <c r="BA154" s="10" t="s">
        <v>104</v>
      </c>
      <c r="BB154" s="11" t="s">
        <v>105</v>
      </c>
      <c r="BC154">
        <v>-0.23250000000000001</v>
      </c>
      <c r="BD154">
        <v>0.6694</v>
      </c>
      <c r="BE154">
        <v>60</v>
      </c>
      <c r="BF154">
        <v>-0.35</v>
      </c>
      <c r="BG154">
        <v>0.72960000000000003</v>
      </c>
      <c r="BH154">
        <v>1</v>
      </c>
    </row>
    <row r="155" spans="36:60" x14ac:dyDescent="0.2">
      <c r="AJ155" s="10" t="s">
        <v>131</v>
      </c>
      <c r="AK155" s="11" t="s">
        <v>121</v>
      </c>
      <c r="AL155">
        <v>1.5165</v>
      </c>
      <c r="AM155">
        <v>0.72319999999999995</v>
      </c>
      <c r="AN155">
        <v>60</v>
      </c>
      <c r="AO155">
        <v>2.1</v>
      </c>
      <c r="AP155">
        <v>4.02E-2</v>
      </c>
      <c r="AQ155">
        <v>0.66539999999999999</v>
      </c>
      <c r="BA155" s="10" t="s">
        <v>104</v>
      </c>
      <c r="BB155" s="11" t="s">
        <v>107</v>
      </c>
      <c r="BC155">
        <v>-0.23250000000000001</v>
      </c>
      <c r="BD155">
        <v>0.6694</v>
      </c>
      <c r="BE155">
        <v>60</v>
      </c>
      <c r="BF155">
        <v>-0.35</v>
      </c>
      <c r="BG155">
        <v>0.72960000000000003</v>
      </c>
      <c r="BH155">
        <v>1</v>
      </c>
    </row>
    <row r="156" spans="36:60" x14ac:dyDescent="0.2">
      <c r="AJ156" s="10" t="s">
        <v>131</v>
      </c>
      <c r="AK156" s="11" t="s">
        <v>125</v>
      </c>
      <c r="AL156">
        <v>0.60340000000000005</v>
      </c>
      <c r="AM156">
        <v>0.70330000000000004</v>
      </c>
      <c r="AN156">
        <v>60</v>
      </c>
      <c r="AO156">
        <v>0.86</v>
      </c>
      <c r="AP156">
        <v>0.39439999999999997</v>
      </c>
      <c r="AQ156">
        <v>0.99960000000000004</v>
      </c>
      <c r="BA156" s="10" t="s">
        <v>104</v>
      </c>
      <c r="BB156" s="11" t="s">
        <v>109</v>
      </c>
      <c r="BC156">
        <v>-7.3230000000000003E-2</v>
      </c>
      <c r="BD156">
        <v>0.6694</v>
      </c>
      <c r="BE156">
        <v>60</v>
      </c>
      <c r="BF156">
        <v>-0.11</v>
      </c>
      <c r="BG156">
        <v>0.9133</v>
      </c>
      <c r="BH156">
        <v>1</v>
      </c>
    </row>
    <row r="157" spans="36:60" x14ac:dyDescent="0.2">
      <c r="AJ157" s="10" t="s">
        <v>259</v>
      </c>
      <c r="AK157" s="11" t="s">
        <v>262</v>
      </c>
      <c r="AL157">
        <v>0.30430000000000001</v>
      </c>
      <c r="AM157">
        <v>0.71430000000000005</v>
      </c>
      <c r="AN157">
        <v>60</v>
      </c>
      <c r="AO157">
        <v>0.43</v>
      </c>
      <c r="AP157">
        <v>0.67159999999999997</v>
      </c>
      <c r="AQ157">
        <v>1</v>
      </c>
      <c r="BA157" s="10" t="s">
        <v>104</v>
      </c>
      <c r="BB157" s="11" t="s">
        <v>112</v>
      </c>
      <c r="BC157">
        <v>-2.214</v>
      </c>
      <c r="BD157">
        <v>0.6694</v>
      </c>
      <c r="BE157">
        <v>60</v>
      </c>
      <c r="BF157">
        <v>-3.31</v>
      </c>
      <c r="BG157">
        <v>1.6000000000000001E-3</v>
      </c>
      <c r="BH157">
        <v>7.2300000000000003E-2</v>
      </c>
    </row>
    <row r="158" spans="36:60" x14ac:dyDescent="0.2">
      <c r="AJ158" s="10" t="s">
        <v>259</v>
      </c>
      <c r="AK158" s="11" t="s">
        <v>104</v>
      </c>
      <c r="AL158">
        <v>1.9858</v>
      </c>
      <c r="AM158">
        <v>0.78659999999999997</v>
      </c>
      <c r="AN158">
        <v>60</v>
      </c>
      <c r="AO158">
        <v>2.52</v>
      </c>
      <c r="AP158">
        <v>1.4200000000000001E-2</v>
      </c>
      <c r="AQ158">
        <v>0.378</v>
      </c>
      <c r="BA158" s="10" t="s">
        <v>104</v>
      </c>
      <c r="BB158" s="11" t="s">
        <v>117</v>
      </c>
      <c r="BC158">
        <v>-1.7404999999999999</v>
      </c>
      <c r="BD158">
        <v>0.6694</v>
      </c>
      <c r="BE158">
        <v>60</v>
      </c>
      <c r="BF158">
        <v>-2.6</v>
      </c>
      <c r="BG158">
        <v>1.17E-2</v>
      </c>
      <c r="BH158">
        <v>0.33289999999999997</v>
      </c>
    </row>
    <row r="159" spans="36:60" x14ac:dyDescent="0.2">
      <c r="AJ159" s="10" t="s">
        <v>259</v>
      </c>
      <c r="AK159" s="11" t="s">
        <v>105</v>
      </c>
      <c r="AL159">
        <v>2.0972</v>
      </c>
      <c r="AM159">
        <v>0.76819999999999999</v>
      </c>
      <c r="AN159">
        <v>60</v>
      </c>
      <c r="AO159">
        <v>2.73</v>
      </c>
      <c r="AP159">
        <v>8.3000000000000001E-3</v>
      </c>
      <c r="AQ159">
        <v>0.26300000000000001</v>
      </c>
      <c r="BA159" s="10" t="s">
        <v>104</v>
      </c>
      <c r="BB159" s="11" t="s">
        <v>121</v>
      </c>
      <c r="BC159">
        <v>-1.2333000000000001</v>
      </c>
      <c r="BD159">
        <v>0.6694</v>
      </c>
      <c r="BE159">
        <v>60</v>
      </c>
      <c r="BF159">
        <v>-1.84</v>
      </c>
      <c r="BG159">
        <v>7.0400000000000004E-2</v>
      </c>
      <c r="BH159">
        <v>0.82030000000000003</v>
      </c>
    </row>
    <row r="160" spans="36:60" x14ac:dyDescent="0.2">
      <c r="AJ160" s="10" t="s">
        <v>259</v>
      </c>
      <c r="AK160" s="11" t="s">
        <v>107</v>
      </c>
      <c r="AL160">
        <v>2.1271</v>
      </c>
      <c r="AM160">
        <v>0.76359999999999995</v>
      </c>
      <c r="AN160">
        <v>60</v>
      </c>
      <c r="AO160">
        <v>2.79</v>
      </c>
      <c r="AP160">
        <v>7.1000000000000004E-3</v>
      </c>
      <c r="AQ160">
        <v>0.23619999999999999</v>
      </c>
      <c r="BA160" s="10" t="s">
        <v>104</v>
      </c>
      <c r="BB160" s="11" t="s">
        <v>125</v>
      </c>
      <c r="BC160">
        <v>-2.4058000000000002</v>
      </c>
      <c r="BD160">
        <v>0.6694</v>
      </c>
      <c r="BE160">
        <v>60</v>
      </c>
      <c r="BF160">
        <v>-3.59</v>
      </c>
      <c r="BG160">
        <v>6.9999999999999999E-4</v>
      </c>
      <c r="BH160">
        <v>3.3700000000000001E-2</v>
      </c>
    </row>
    <row r="161" spans="36:60" x14ac:dyDescent="0.2">
      <c r="AJ161" s="10" t="s">
        <v>259</v>
      </c>
      <c r="AK161" s="11" t="s">
        <v>109</v>
      </c>
      <c r="AL161">
        <v>2.7976999999999999</v>
      </c>
      <c r="AM161">
        <v>0.79569999999999996</v>
      </c>
      <c r="AN161">
        <v>60</v>
      </c>
      <c r="AO161">
        <v>3.52</v>
      </c>
      <c r="AP161">
        <v>8.0000000000000004E-4</v>
      </c>
      <c r="AQ161">
        <v>4.1799999999999997E-2</v>
      </c>
      <c r="BA161" s="10" t="s">
        <v>105</v>
      </c>
      <c r="BB161" s="11" t="s">
        <v>107</v>
      </c>
      <c r="BC161">
        <v>0</v>
      </c>
      <c r="BD161">
        <v>0.6694</v>
      </c>
      <c r="BE161">
        <v>60</v>
      </c>
      <c r="BF161">
        <v>0</v>
      </c>
      <c r="BG161">
        <v>1</v>
      </c>
      <c r="BH161">
        <v>1</v>
      </c>
    </row>
    <row r="162" spans="36:60" x14ac:dyDescent="0.2">
      <c r="AJ162" s="10" t="s">
        <v>259</v>
      </c>
      <c r="AK162" s="11" t="s">
        <v>112</v>
      </c>
      <c r="AL162">
        <v>7.5469999999999995E-2</v>
      </c>
      <c r="AM162">
        <v>0.70909999999999995</v>
      </c>
      <c r="AN162">
        <v>60</v>
      </c>
      <c r="AO162">
        <v>0.11</v>
      </c>
      <c r="AP162">
        <v>0.91559999999999997</v>
      </c>
      <c r="AQ162">
        <v>1</v>
      </c>
      <c r="BA162" s="10" t="s">
        <v>105</v>
      </c>
      <c r="BB162" s="11" t="s">
        <v>109</v>
      </c>
      <c r="BC162">
        <v>0.1593</v>
      </c>
      <c r="BD162">
        <v>0.6694</v>
      </c>
      <c r="BE162">
        <v>60</v>
      </c>
      <c r="BF162">
        <v>0.24</v>
      </c>
      <c r="BG162">
        <v>0.81279999999999997</v>
      </c>
      <c r="BH162">
        <v>1</v>
      </c>
    </row>
    <row r="163" spans="36:60" x14ac:dyDescent="0.2">
      <c r="AJ163" s="10" t="s">
        <v>259</v>
      </c>
      <c r="AK163" s="11" t="s">
        <v>117</v>
      </c>
      <c r="AL163">
        <v>0.94599999999999995</v>
      </c>
      <c r="AM163">
        <v>0.71809999999999996</v>
      </c>
      <c r="AN163">
        <v>60</v>
      </c>
      <c r="AO163">
        <v>1.32</v>
      </c>
      <c r="AP163">
        <v>0.19270000000000001</v>
      </c>
      <c r="AQ163">
        <v>0.98150000000000004</v>
      </c>
      <c r="BA163" s="10" t="s">
        <v>105</v>
      </c>
      <c r="BB163" s="11" t="s">
        <v>112</v>
      </c>
      <c r="BC163">
        <v>-1.9815</v>
      </c>
      <c r="BD163">
        <v>0.6694</v>
      </c>
      <c r="BE163">
        <v>60</v>
      </c>
      <c r="BF163">
        <v>-2.96</v>
      </c>
      <c r="BG163">
        <v>4.4000000000000003E-3</v>
      </c>
      <c r="BH163">
        <v>0.16439999999999999</v>
      </c>
    </row>
    <row r="164" spans="36:60" x14ac:dyDescent="0.2">
      <c r="AJ164" s="10" t="s">
        <v>259</v>
      </c>
      <c r="AK164" s="11" t="s">
        <v>121</v>
      </c>
      <c r="AL164">
        <v>0.7883</v>
      </c>
      <c r="AM164">
        <v>0.74590000000000001</v>
      </c>
      <c r="AN164">
        <v>60</v>
      </c>
      <c r="AO164">
        <v>1.06</v>
      </c>
      <c r="AP164">
        <v>0.29480000000000001</v>
      </c>
      <c r="AQ164">
        <v>0.99729999999999996</v>
      </c>
      <c r="BA164" s="10" t="s">
        <v>105</v>
      </c>
      <c r="BB164" s="11" t="s">
        <v>117</v>
      </c>
      <c r="BC164">
        <v>-1.5081</v>
      </c>
      <c r="BD164">
        <v>0.6694</v>
      </c>
      <c r="BE164">
        <v>60</v>
      </c>
      <c r="BF164">
        <v>-2.25</v>
      </c>
      <c r="BG164">
        <v>2.7900000000000001E-2</v>
      </c>
      <c r="BH164">
        <v>0.55840000000000001</v>
      </c>
    </row>
    <row r="165" spans="36:60" x14ac:dyDescent="0.2">
      <c r="AJ165" s="10" t="s">
        <v>259</v>
      </c>
      <c r="AK165" s="11" t="s">
        <v>125</v>
      </c>
      <c r="AL165">
        <v>-0.12479999999999999</v>
      </c>
      <c r="AM165">
        <v>0.72170000000000001</v>
      </c>
      <c r="AN165">
        <v>60</v>
      </c>
      <c r="AO165">
        <v>-0.17</v>
      </c>
      <c r="AP165">
        <v>0.86329999999999996</v>
      </c>
      <c r="AQ165">
        <v>1</v>
      </c>
      <c r="BA165" s="10" t="s">
        <v>105</v>
      </c>
      <c r="BB165" s="11" t="s">
        <v>121</v>
      </c>
      <c r="BC165">
        <v>-1.0007999999999999</v>
      </c>
      <c r="BD165">
        <v>0.6694</v>
      </c>
      <c r="BE165">
        <v>60</v>
      </c>
      <c r="BF165">
        <v>-1.5</v>
      </c>
      <c r="BG165">
        <v>0.1401</v>
      </c>
      <c r="BH165">
        <v>0.95169999999999999</v>
      </c>
    </row>
    <row r="166" spans="36:60" x14ac:dyDescent="0.2">
      <c r="AJ166" s="10" t="s">
        <v>262</v>
      </c>
      <c r="AK166" s="11" t="s">
        <v>104</v>
      </c>
      <c r="AL166">
        <v>1.6815</v>
      </c>
      <c r="AM166">
        <v>0.79220000000000002</v>
      </c>
      <c r="AN166">
        <v>60</v>
      </c>
      <c r="AO166">
        <v>2.12</v>
      </c>
      <c r="AP166">
        <v>3.7900000000000003E-2</v>
      </c>
      <c r="AQ166">
        <v>0.6482</v>
      </c>
      <c r="BA166" s="10" t="s">
        <v>105</v>
      </c>
      <c r="BB166" s="11" t="s">
        <v>125</v>
      </c>
      <c r="BC166">
        <v>-2.1732999999999998</v>
      </c>
      <c r="BD166">
        <v>0.6694</v>
      </c>
      <c r="BE166">
        <v>60</v>
      </c>
      <c r="BF166">
        <v>-3.25</v>
      </c>
      <c r="BG166">
        <v>1.9E-3</v>
      </c>
      <c r="BH166">
        <v>8.43E-2</v>
      </c>
    </row>
    <row r="167" spans="36:60" x14ac:dyDescent="0.2">
      <c r="AJ167" s="10" t="s">
        <v>262</v>
      </c>
      <c r="AK167" s="11" t="s">
        <v>105</v>
      </c>
      <c r="AL167">
        <v>1.7927999999999999</v>
      </c>
      <c r="AM167">
        <v>0.75739999999999996</v>
      </c>
      <c r="AN167">
        <v>60</v>
      </c>
      <c r="AO167">
        <v>2.37</v>
      </c>
      <c r="AP167">
        <v>2.12E-2</v>
      </c>
      <c r="AQ167">
        <v>0.48020000000000002</v>
      </c>
      <c r="BA167" s="10" t="s">
        <v>107</v>
      </c>
      <c r="BB167" s="11" t="s">
        <v>109</v>
      </c>
      <c r="BC167">
        <v>0.1593</v>
      </c>
      <c r="BD167">
        <v>0.6694</v>
      </c>
      <c r="BE167">
        <v>60</v>
      </c>
      <c r="BF167">
        <v>0.24</v>
      </c>
      <c r="BG167">
        <v>0.81279999999999997</v>
      </c>
      <c r="BH167">
        <v>1</v>
      </c>
    </row>
    <row r="168" spans="36:60" x14ac:dyDescent="0.2">
      <c r="AJ168" s="10" t="s">
        <v>262</v>
      </c>
      <c r="AK168" s="11" t="s">
        <v>107</v>
      </c>
      <c r="AL168">
        <v>1.8227</v>
      </c>
      <c r="AM168">
        <v>0.76929999999999998</v>
      </c>
      <c r="AN168">
        <v>60</v>
      </c>
      <c r="AO168">
        <v>2.37</v>
      </c>
      <c r="AP168">
        <v>2.1100000000000001E-2</v>
      </c>
      <c r="AQ168">
        <v>0.47870000000000001</v>
      </c>
      <c r="BA168" s="10" t="s">
        <v>107</v>
      </c>
      <c r="BB168" s="11" t="s">
        <v>112</v>
      </c>
      <c r="BC168">
        <v>-1.9815</v>
      </c>
      <c r="BD168">
        <v>0.6694</v>
      </c>
      <c r="BE168">
        <v>60</v>
      </c>
      <c r="BF168">
        <v>-2.96</v>
      </c>
      <c r="BG168">
        <v>4.4000000000000003E-3</v>
      </c>
      <c r="BH168">
        <v>0.16439999999999999</v>
      </c>
    </row>
    <row r="169" spans="36:60" x14ac:dyDescent="0.2">
      <c r="AJ169" s="10" t="s">
        <v>262</v>
      </c>
      <c r="AK169" s="11" t="s">
        <v>109</v>
      </c>
      <c r="AL169">
        <v>2.4933000000000001</v>
      </c>
      <c r="AM169">
        <v>0.79890000000000005</v>
      </c>
      <c r="AN169">
        <v>60</v>
      </c>
      <c r="AO169">
        <v>3.12</v>
      </c>
      <c r="AP169">
        <v>2.8E-3</v>
      </c>
      <c r="AQ169">
        <v>0.1142</v>
      </c>
      <c r="BA169" s="10" t="s">
        <v>107</v>
      </c>
      <c r="BB169" s="11" t="s">
        <v>117</v>
      </c>
      <c r="BC169">
        <v>-1.5081</v>
      </c>
      <c r="BD169">
        <v>0.6694</v>
      </c>
      <c r="BE169">
        <v>60</v>
      </c>
      <c r="BF169">
        <v>-2.25</v>
      </c>
      <c r="BG169">
        <v>2.7900000000000001E-2</v>
      </c>
      <c r="BH169">
        <v>0.55840000000000001</v>
      </c>
    </row>
    <row r="170" spans="36:60" x14ac:dyDescent="0.2">
      <c r="AJ170" s="10" t="s">
        <v>262</v>
      </c>
      <c r="AK170" s="11" t="s">
        <v>112</v>
      </c>
      <c r="AL170">
        <v>-0.22889999999999999</v>
      </c>
      <c r="AM170">
        <v>0.71730000000000005</v>
      </c>
      <c r="AN170">
        <v>60</v>
      </c>
      <c r="AO170">
        <v>-0.32</v>
      </c>
      <c r="AP170">
        <v>0.75080000000000002</v>
      </c>
      <c r="AQ170">
        <v>1</v>
      </c>
      <c r="BA170" s="10" t="s">
        <v>107</v>
      </c>
      <c r="BB170" s="11" t="s">
        <v>121</v>
      </c>
      <c r="BC170">
        <v>-1.0007999999999999</v>
      </c>
      <c r="BD170">
        <v>0.6694</v>
      </c>
      <c r="BE170">
        <v>60</v>
      </c>
      <c r="BF170">
        <v>-1.5</v>
      </c>
      <c r="BG170">
        <v>0.1401</v>
      </c>
      <c r="BH170">
        <v>0.95169999999999999</v>
      </c>
    </row>
    <row r="171" spans="36:60" x14ac:dyDescent="0.2">
      <c r="AJ171" s="10" t="s">
        <v>262</v>
      </c>
      <c r="AK171" s="11" t="s">
        <v>117</v>
      </c>
      <c r="AL171">
        <v>0.64170000000000005</v>
      </c>
      <c r="AM171">
        <v>0.71699999999999997</v>
      </c>
      <c r="AN171">
        <v>60</v>
      </c>
      <c r="AO171">
        <v>0.89</v>
      </c>
      <c r="AP171">
        <v>0.37440000000000001</v>
      </c>
      <c r="AQ171">
        <v>0.99939999999999996</v>
      </c>
      <c r="BA171" s="10" t="s">
        <v>107</v>
      </c>
      <c r="BB171" s="11" t="s">
        <v>125</v>
      </c>
      <c r="BC171">
        <v>-2.1732999999999998</v>
      </c>
      <c r="BD171">
        <v>0.6694</v>
      </c>
      <c r="BE171">
        <v>60</v>
      </c>
      <c r="BF171">
        <v>-3.25</v>
      </c>
      <c r="BG171">
        <v>1.9E-3</v>
      </c>
      <c r="BH171">
        <v>8.43E-2</v>
      </c>
    </row>
    <row r="172" spans="36:60" x14ac:dyDescent="0.2">
      <c r="AJ172" s="10" t="s">
        <v>262</v>
      </c>
      <c r="AK172" s="11" t="s">
        <v>121</v>
      </c>
      <c r="AL172">
        <v>0.48399999999999999</v>
      </c>
      <c r="AM172">
        <v>0.74490000000000001</v>
      </c>
      <c r="AN172">
        <v>60</v>
      </c>
      <c r="AO172">
        <v>0.65</v>
      </c>
      <c r="AP172">
        <v>0.51839999999999997</v>
      </c>
      <c r="AQ172">
        <v>1</v>
      </c>
      <c r="BA172" s="10" t="s">
        <v>109</v>
      </c>
      <c r="BB172" s="11" t="s">
        <v>112</v>
      </c>
      <c r="BC172">
        <v>-2.1408</v>
      </c>
      <c r="BD172">
        <v>0.6694</v>
      </c>
      <c r="BE172">
        <v>60</v>
      </c>
      <c r="BF172">
        <v>-3.2</v>
      </c>
      <c r="BG172">
        <v>2.2000000000000001E-3</v>
      </c>
      <c r="BH172">
        <v>9.4899999999999998E-2</v>
      </c>
    </row>
    <row r="173" spans="36:60" x14ac:dyDescent="0.2">
      <c r="AJ173" s="10" t="s">
        <v>262</v>
      </c>
      <c r="AK173" s="11" t="s">
        <v>125</v>
      </c>
      <c r="AL173">
        <v>-0.42920000000000003</v>
      </c>
      <c r="AM173">
        <v>0.71450000000000002</v>
      </c>
      <c r="AN173">
        <v>60</v>
      </c>
      <c r="AO173">
        <v>-0.6</v>
      </c>
      <c r="AP173">
        <v>0.5504</v>
      </c>
      <c r="AQ173">
        <v>1</v>
      </c>
      <c r="BA173" s="10" t="s">
        <v>109</v>
      </c>
      <c r="BB173" s="11" t="s">
        <v>117</v>
      </c>
      <c r="BC173">
        <v>-1.6673</v>
      </c>
      <c r="BD173">
        <v>0.6694</v>
      </c>
      <c r="BE173">
        <v>60</v>
      </c>
      <c r="BF173">
        <v>-2.4900000000000002</v>
      </c>
      <c r="BG173">
        <v>1.55E-2</v>
      </c>
      <c r="BH173">
        <v>0.39910000000000001</v>
      </c>
    </row>
    <row r="174" spans="36:60" x14ac:dyDescent="0.2">
      <c r="AJ174" s="10" t="s">
        <v>104</v>
      </c>
      <c r="AK174" s="11" t="s">
        <v>105</v>
      </c>
      <c r="AL174">
        <v>0.1114</v>
      </c>
      <c r="AM174">
        <v>0.8216</v>
      </c>
      <c r="AN174">
        <v>60</v>
      </c>
      <c r="AO174">
        <v>0.14000000000000001</v>
      </c>
      <c r="AP174">
        <v>0.89259999999999995</v>
      </c>
      <c r="AQ174">
        <v>1</v>
      </c>
      <c r="BA174" s="10" t="s">
        <v>109</v>
      </c>
      <c r="BB174" s="11" t="s">
        <v>121</v>
      </c>
      <c r="BC174">
        <v>-1.1600999999999999</v>
      </c>
      <c r="BD174">
        <v>0.6694</v>
      </c>
      <c r="BE174">
        <v>60</v>
      </c>
      <c r="BF174">
        <v>-1.73</v>
      </c>
      <c r="BG174">
        <v>8.8200000000000001E-2</v>
      </c>
      <c r="BH174">
        <v>0.87290000000000001</v>
      </c>
    </row>
    <row r="175" spans="36:60" x14ac:dyDescent="0.2">
      <c r="AJ175" s="10" t="s">
        <v>104</v>
      </c>
      <c r="AK175" s="11" t="s">
        <v>107</v>
      </c>
      <c r="AL175">
        <v>0.14130000000000001</v>
      </c>
      <c r="AM175">
        <v>0.81610000000000005</v>
      </c>
      <c r="AN175">
        <v>60</v>
      </c>
      <c r="AO175">
        <v>0.17</v>
      </c>
      <c r="AP175">
        <v>0.86319999999999997</v>
      </c>
      <c r="AQ175">
        <v>1</v>
      </c>
      <c r="BA175" s="10" t="s">
        <v>109</v>
      </c>
      <c r="BB175" s="11" t="s">
        <v>125</v>
      </c>
      <c r="BC175">
        <v>-2.3325999999999998</v>
      </c>
      <c r="BD175">
        <v>0.6694</v>
      </c>
      <c r="BE175">
        <v>60</v>
      </c>
      <c r="BF175">
        <v>-3.48</v>
      </c>
      <c r="BG175">
        <v>8.9999999999999998E-4</v>
      </c>
      <c r="BH175">
        <v>4.5499999999999999E-2</v>
      </c>
    </row>
    <row r="176" spans="36:60" x14ac:dyDescent="0.2">
      <c r="AJ176" s="10" t="s">
        <v>104</v>
      </c>
      <c r="AK176" s="11" t="s">
        <v>109</v>
      </c>
      <c r="AL176">
        <v>0.81189999999999996</v>
      </c>
      <c r="AM176">
        <v>0.7893</v>
      </c>
      <c r="AN176">
        <v>60</v>
      </c>
      <c r="AO176">
        <v>1.03</v>
      </c>
      <c r="AP176">
        <v>0.30780000000000002</v>
      </c>
      <c r="AQ176">
        <v>0.99790000000000001</v>
      </c>
      <c r="BA176" s="10" t="s">
        <v>112</v>
      </c>
      <c r="BB176" s="11" t="s">
        <v>117</v>
      </c>
      <c r="BC176">
        <v>0.47339999999999999</v>
      </c>
      <c r="BD176">
        <v>0.6694</v>
      </c>
      <c r="BE176">
        <v>60</v>
      </c>
      <c r="BF176">
        <v>0.71</v>
      </c>
      <c r="BG176">
        <v>0.48209999999999997</v>
      </c>
      <c r="BH176">
        <v>1</v>
      </c>
    </row>
    <row r="177" spans="36:60" x14ac:dyDescent="0.2">
      <c r="AJ177" s="10" t="s">
        <v>104</v>
      </c>
      <c r="AK177" s="11" t="s">
        <v>112</v>
      </c>
      <c r="AL177">
        <v>-1.9103000000000001</v>
      </c>
      <c r="AM177">
        <v>0.76570000000000005</v>
      </c>
      <c r="AN177">
        <v>60</v>
      </c>
      <c r="AO177">
        <v>-2.4900000000000002</v>
      </c>
      <c r="AP177">
        <v>1.54E-2</v>
      </c>
      <c r="AQ177">
        <v>0.39660000000000001</v>
      </c>
      <c r="BA177" s="10" t="s">
        <v>112</v>
      </c>
      <c r="BB177" s="11" t="s">
        <v>121</v>
      </c>
      <c r="BC177">
        <v>0.98070000000000002</v>
      </c>
      <c r="BD177">
        <v>0.6694</v>
      </c>
      <c r="BE177">
        <v>60</v>
      </c>
      <c r="BF177">
        <v>1.47</v>
      </c>
      <c r="BG177">
        <v>0.14810000000000001</v>
      </c>
      <c r="BH177">
        <v>0.95830000000000004</v>
      </c>
    </row>
    <row r="178" spans="36:60" x14ac:dyDescent="0.2">
      <c r="AJ178" s="10" t="s">
        <v>104</v>
      </c>
      <c r="AK178" s="11" t="s">
        <v>117</v>
      </c>
      <c r="AL178">
        <v>-1.0398000000000001</v>
      </c>
      <c r="AM178">
        <v>0.79159999999999997</v>
      </c>
      <c r="AN178">
        <v>60</v>
      </c>
      <c r="AO178">
        <v>-1.31</v>
      </c>
      <c r="AP178">
        <v>0.19400000000000001</v>
      </c>
      <c r="AQ178">
        <v>0.9819</v>
      </c>
      <c r="BA178" s="10" t="s">
        <v>112</v>
      </c>
      <c r="BB178" s="11" t="s">
        <v>125</v>
      </c>
      <c r="BC178">
        <v>-0.1918</v>
      </c>
      <c r="BD178">
        <v>0.6694</v>
      </c>
      <c r="BE178">
        <v>60</v>
      </c>
      <c r="BF178">
        <v>-0.28999999999999998</v>
      </c>
      <c r="BG178">
        <v>0.77549999999999997</v>
      </c>
      <c r="BH178">
        <v>1</v>
      </c>
    </row>
    <row r="179" spans="36:60" x14ac:dyDescent="0.2">
      <c r="AJ179" s="10" t="s">
        <v>104</v>
      </c>
      <c r="AK179" s="11" t="s">
        <v>121</v>
      </c>
      <c r="AL179">
        <v>-1.1975</v>
      </c>
      <c r="AM179">
        <v>0.76829999999999998</v>
      </c>
      <c r="AN179">
        <v>60</v>
      </c>
      <c r="AO179">
        <v>-1.56</v>
      </c>
      <c r="AP179">
        <v>0.12429999999999999</v>
      </c>
      <c r="AQ179">
        <v>0.93540000000000001</v>
      </c>
      <c r="BA179" s="10" t="s">
        <v>117</v>
      </c>
      <c r="BB179" s="11" t="s">
        <v>121</v>
      </c>
      <c r="BC179">
        <v>0.50729999999999997</v>
      </c>
      <c r="BD179">
        <v>0.6694</v>
      </c>
      <c r="BE179">
        <v>60</v>
      </c>
      <c r="BF179">
        <v>0.76</v>
      </c>
      <c r="BG179">
        <v>0.45150000000000001</v>
      </c>
      <c r="BH179">
        <v>0.99990000000000001</v>
      </c>
    </row>
    <row r="180" spans="36:60" x14ac:dyDescent="0.2">
      <c r="AJ180" s="10" t="s">
        <v>104</v>
      </c>
      <c r="AK180" s="11" t="s">
        <v>125</v>
      </c>
      <c r="AL180">
        <v>-2.1105999999999998</v>
      </c>
      <c r="AM180">
        <v>0.77829999999999999</v>
      </c>
      <c r="AN180">
        <v>60</v>
      </c>
      <c r="AO180">
        <v>-2.71</v>
      </c>
      <c r="AP180">
        <v>8.6999999999999994E-3</v>
      </c>
      <c r="AQ180">
        <v>0.2722</v>
      </c>
      <c r="BA180" s="10" t="s">
        <v>117</v>
      </c>
      <c r="BB180" s="11" t="s">
        <v>125</v>
      </c>
      <c r="BC180">
        <v>-0.66520000000000001</v>
      </c>
      <c r="BD180">
        <v>0.6694</v>
      </c>
      <c r="BE180">
        <v>60</v>
      </c>
      <c r="BF180">
        <v>-0.99</v>
      </c>
      <c r="BG180">
        <v>0.32429999999999998</v>
      </c>
      <c r="BH180">
        <v>0.99850000000000005</v>
      </c>
    </row>
    <row r="181" spans="36:60" x14ac:dyDescent="0.2">
      <c r="AJ181" s="10" t="s">
        <v>105</v>
      </c>
      <c r="AK181" s="11" t="s">
        <v>107</v>
      </c>
      <c r="AL181">
        <v>2.989E-2</v>
      </c>
      <c r="AM181">
        <v>0.79769999999999996</v>
      </c>
      <c r="AN181">
        <v>60</v>
      </c>
      <c r="AO181">
        <v>0.04</v>
      </c>
      <c r="AP181">
        <v>0.97019999999999995</v>
      </c>
      <c r="AQ181">
        <v>1</v>
      </c>
      <c r="BA181" s="10" t="s">
        <v>121</v>
      </c>
      <c r="BB181" s="11" t="s">
        <v>125</v>
      </c>
      <c r="BC181">
        <v>-1.1725000000000001</v>
      </c>
      <c r="BD181">
        <v>0.6694</v>
      </c>
      <c r="BE181">
        <v>60</v>
      </c>
      <c r="BF181">
        <v>-1.75</v>
      </c>
      <c r="BG181">
        <v>8.5000000000000006E-2</v>
      </c>
      <c r="BH181">
        <v>0.86470000000000002</v>
      </c>
    </row>
    <row r="182" spans="36:60" x14ac:dyDescent="0.2">
      <c r="AJ182" s="10" t="s">
        <v>105</v>
      </c>
      <c r="AK182" s="11" t="s">
        <v>109</v>
      </c>
      <c r="AL182">
        <v>0.70050000000000001</v>
      </c>
      <c r="AM182">
        <v>0.82430000000000003</v>
      </c>
      <c r="AN182">
        <v>60</v>
      </c>
      <c r="AO182">
        <v>0.85</v>
      </c>
      <c r="AP182">
        <v>0.39879999999999999</v>
      </c>
      <c r="AQ182">
        <v>0.99970000000000003</v>
      </c>
    </row>
    <row r="183" spans="36:60" x14ac:dyDescent="0.2">
      <c r="AJ183" s="10" t="s">
        <v>105</v>
      </c>
      <c r="AK183" s="11" t="s">
        <v>112</v>
      </c>
      <c r="AL183">
        <v>-2.0217000000000001</v>
      </c>
      <c r="AM183">
        <v>0.76270000000000004</v>
      </c>
      <c r="AN183">
        <v>60</v>
      </c>
      <c r="AO183">
        <v>-2.65</v>
      </c>
      <c r="AP183">
        <v>1.03E-2</v>
      </c>
      <c r="AQ183">
        <v>0.30459999999999998</v>
      </c>
      <c r="BA183" s="82" t="s">
        <v>239</v>
      </c>
      <c r="BB183" s="79"/>
      <c r="BC183" s="79"/>
      <c r="BD183" s="79"/>
      <c r="BE183" s="79"/>
    </row>
    <row r="184" spans="36:60" x14ac:dyDescent="0.2">
      <c r="AJ184" s="10" t="s">
        <v>105</v>
      </c>
      <c r="AK184" s="11" t="s">
        <v>117</v>
      </c>
      <c r="AL184">
        <v>-1.1511</v>
      </c>
      <c r="AM184">
        <v>0.75600000000000001</v>
      </c>
      <c r="AN184">
        <v>60</v>
      </c>
      <c r="AO184">
        <v>-1.52</v>
      </c>
      <c r="AP184">
        <v>0.1331</v>
      </c>
      <c r="AQ184">
        <v>0.94499999999999995</v>
      </c>
      <c r="BA184" s="85" t="s">
        <v>276</v>
      </c>
      <c r="BB184" s="84"/>
      <c r="BC184" s="84"/>
      <c r="BD184" s="84"/>
      <c r="BE184" s="84"/>
    </row>
    <row r="185" spans="36:60" x14ac:dyDescent="0.2">
      <c r="AJ185" s="10" t="s">
        <v>105</v>
      </c>
      <c r="AK185" s="11" t="s">
        <v>121</v>
      </c>
      <c r="AL185">
        <v>-1.3089</v>
      </c>
      <c r="AM185">
        <v>0.76929999999999998</v>
      </c>
      <c r="AN185">
        <v>60</v>
      </c>
      <c r="AO185">
        <v>-1.7</v>
      </c>
      <c r="AP185">
        <v>9.4100000000000003E-2</v>
      </c>
      <c r="AQ185">
        <v>0.88629999999999998</v>
      </c>
      <c r="BA185" s="10" t="s">
        <v>63</v>
      </c>
      <c r="BB185" s="11" t="s">
        <v>210</v>
      </c>
      <c r="BC185" s="84" t="s">
        <v>31</v>
      </c>
      <c r="BD185" s="84"/>
      <c r="BE185" s="84"/>
    </row>
    <row r="186" spans="36:60" x14ac:dyDescent="0.2">
      <c r="AJ186" s="10" t="s">
        <v>105</v>
      </c>
      <c r="AK186" s="11" t="s">
        <v>125</v>
      </c>
      <c r="AL186">
        <v>-2.222</v>
      </c>
      <c r="AM186">
        <v>0.74360000000000004</v>
      </c>
      <c r="AN186">
        <v>60</v>
      </c>
      <c r="AO186">
        <v>-2.99</v>
      </c>
      <c r="AP186">
        <v>4.1000000000000003E-3</v>
      </c>
      <c r="AQ186">
        <v>0.15459999999999999</v>
      </c>
      <c r="BA186" s="10" t="s">
        <v>103</v>
      </c>
      <c r="BB186">
        <v>4.0548000000000002</v>
      </c>
      <c r="BC186" t="s">
        <v>31</v>
      </c>
      <c r="BD186" t="s">
        <v>32</v>
      </c>
      <c r="BE186" t="s">
        <v>31</v>
      </c>
    </row>
    <row r="187" spans="36:60" x14ac:dyDescent="0.2">
      <c r="AJ187" s="10" t="s">
        <v>107</v>
      </c>
      <c r="AK187" s="11" t="s">
        <v>109</v>
      </c>
      <c r="AL187">
        <v>0.67059999999999997</v>
      </c>
      <c r="AM187">
        <v>0.81969999999999998</v>
      </c>
      <c r="AN187">
        <v>60</v>
      </c>
      <c r="AO187">
        <v>0.82</v>
      </c>
      <c r="AP187">
        <v>0.41649999999999998</v>
      </c>
      <c r="AQ187">
        <v>0.99980000000000002</v>
      </c>
      <c r="BA187" s="10" t="s">
        <v>31</v>
      </c>
      <c r="BB187" t="s">
        <v>31</v>
      </c>
      <c r="BC187" t="s">
        <v>31</v>
      </c>
      <c r="BD187" t="s">
        <v>32</v>
      </c>
      <c r="BE187" t="s">
        <v>31</v>
      </c>
    </row>
    <row r="188" spans="36:60" x14ac:dyDescent="0.2">
      <c r="AJ188" s="10" t="s">
        <v>107</v>
      </c>
      <c r="AK188" s="11" t="s">
        <v>112</v>
      </c>
      <c r="AL188">
        <v>-2.0516000000000001</v>
      </c>
      <c r="AM188">
        <v>0.74919999999999998</v>
      </c>
      <c r="AN188">
        <v>60</v>
      </c>
      <c r="AO188">
        <v>-2.74</v>
      </c>
      <c r="AP188">
        <v>8.0999999999999996E-3</v>
      </c>
      <c r="AQ188">
        <v>0.25890000000000002</v>
      </c>
      <c r="BA188" s="10" t="s">
        <v>131</v>
      </c>
      <c r="BB188">
        <v>3.7281</v>
      </c>
      <c r="BC188" t="s">
        <v>31</v>
      </c>
      <c r="BD188" t="s">
        <v>32</v>
      </c>
      <c r="BE188" t="s">
        <v>31</v>
      </c>
    </row>
    <row r="189" spans="36:60" x14ac:dyDescent="0.2">
      <c r="AJ189" s="10" t="s">
        <v>107</v>
      </c>
      <c r="AK189" s="11" t="s">
        <v>117</v>
      </c>
      <c r="AL189">
        <v>-1.181</v>
      </c>
      <c r="AM189">
        <v>0.76459999999999995</v>
      </c>
      <c r="AN189">
        <v>60</v>
      </c>
      <c r="AO189">
        <v>-1.54</v>
      </c>
      <c r="AP189">
        <v>0.12770000000000001</v>
      </c>
      <c r="AQ189">
        <v>0.93930000000000002</v>
      </c>
      <c r="BA189" s="10" t="s">
        <v>31</v>
      </c>
      <c r="BB189" t="s">
        <v>31</v>
      </c>
      <c r="BC189" t="s">
        <v>31</v>
      </c>
      <c r="BD189" t="s">
        <v>32</v>
      </c>
      <c r="BE189" t="s">
        <v>31</v>
      </c>
    </row>
    <row r="190" spans="36:60" x14ac:dyDescent="0.2">
      <c r="AJ190" s="10" t="s">
        <v>107</v>
      </c>
      <c r="AK190" s="11" t="s">
        <v>121</v>
      </c>
      <c r="AL190">
        <v>-1.3387</v>
      </c>
      <c r="AM190">
        <v>0.76170000000000004</v>
      </c>
      <c r="AN190">
        <v>60</v>
      </c>
      <c r="AO190">
        <v>-1.76</v>
      </c>
      <c r="AP190">
        <v>8.3900000000000002E-2</v>
      </c>
      <c r="AQ190">
        <v>0.86199999999999999</v>
      </c>
      <c r="BA190" s="10" t="s">
        <v>125</v>
      </c>
      <c r="BB190">
        <v>2.9670000000000001</v>
      </c>
      <c r="BC190" t="s">
        <v>52</v>
      </c>
      <c r="BD190" t="s">
        <v>32</v>
      </c>
      <c r="BE190" t="s">
        <v>31</v>
      </c>
    </row>
    <row r="191" spans="36:60" x14ac:dyDescent="0.2">
      <c r="AJ191" s="10" t="s">
        <v>107</v>
      </c>
      <c r="AK191" s="11" t="s">
        <v>125</v>
      </c>
      <c r="AL191">
        <v>-2.2519</v>
      </c>
      <c r="AM191">
        <v>0.74890000000000001</v>
      </c>
      <c r="AN191">
        <v>60</v>
      </c>
      <c r="AO191">
        <v>-3.01</v>
      </c>
      <c r="AP191">
        <v>3.8999999999999998E-3</v>
      </c>
      <c r="AQ191">
        <v>0.1484</v>
      </c>
      <c r="BA191" s="10" t="s">
        <v>31</v>
      </c>
      <c r="BB191" t="s">
        <v>31</v>
      </c>
      <c r="BC191" t="s">
        <v>52</v>
      </c>
      <c r="BD191" t="s">
        <v>32</v>
      </c>
      <c r="BE191" t="s">
        <v>31</v>
      </c>
    </row>
    <row r="192" spans="36:60" x14ac:dyDescent="0.2">
      <c r="AJ192" s="10" t="s">
        <v>109</v>
      </c>
      <c r="AK192" s="11" t="s">
        <v>112</v>
      </c>
      <c r="AL192">
        <v>-2.7222</v>
      </c>
      <c r="AM192">
        <v>0.7792</v>
      </c>
      <c r="AN192">
        <v>60</v>
      </c>
      <c r="AO192">
        <v>-3.49</v>
      </c>
      <c r="AP192">
        <v>8.9999999999999998E-4</v>
      </c>
      <c r="AQ192">
        <v>4.4400000000000002E-2</v>
      </c>
      <c r="BA192" s="10" t="s">
        <v>259</v>
      </c>
      <c r="BB192">
        <v>2.7949999999999999</v>
      </c>
      <c r="BC192" t="s">
        <v>52</v>
      </c>
      <c r="BD192" t="s">
        <v>32</v>
      </c>
      <c r="BE192" t="s">
        <v>260</v>
      </c>
    </row>
    <row r="193" spans="36:57" x14ac:dyDescent="0.2">
      <c r="AJ193" s="10" t="s">
        <v>109</v>
      </c>
      <c r="AK193" s="11" t="s">
        <v>117</v>
      </c>
      <c r="AL193">
        <v>-1.8515999999999999</v>
      </c>
      <c r="AM193">
        <v>0.79669999999999996</v>
      </c>
      <c r="AN193">
        <v>60</v>
      </c>
      <c r="AO193">
        <v>-2.3199999999999998</v>
      </c>
      <c r="AP193">
        <v>2.35E-2</v>
      </c>
      <c r="AQ193">
        <v>0.50929999999999997</v>
      </c>
      <c r="BA193" s="10" t="s">
        <v>31</v>
      </c>
      <c r="BB193" t="s">
        <v>31</v>
      </c>
      <c r="BC193" t="s">
        <v>52</v>
      </c>
      <c r="BD193" t="s">
        <v>32</v>
      </c>
      <c r="BE193" t="s">
        <v>260</v>
      </c>
    </row>
    <row r="194" spans="36:57" x14ac:dyDescent="0.2">
      <c r="AJ194" s="10" t="s">
        <v>109</v>
      </c>
      <c r="AK194" s="11" t="s">
        <v>121</v>
      </c>
      <c r="AL194">
        <v>-2.0093000000000001</v>
      </c>
      <c r="AM194">
        <v>0.77459999999999996</v>
      </c>
      <c r="AN194">
        <v>60</v>
      </c>
      <c r="AO194">
        <v>-2.59</v>
      </c>
      <c r="AP194">
        <v>1.1900000000000001E-2</v>
      </c>
      <c r="AQ194">
        <v>0.33639999999999998</v>
      </c>
      <c r="BA194" s="10" t="s">
        <v>112</v>
      </c>
      <c r="BB194">
        <v>2.7751999999999999</v>
      </c>
      <c r="BC194" t="s">
        <v>52</v>
      </c>
      <c r="BD194" t="s">
        <v>32</v>
      </c>
      <c r="BE194" t="s">
        <v>260</v>
      </c>
    </row>
    <row r="195" spans="36:57" x14ac:dyDescent="0.2">
      <c r="AJ195" s="10" t="s">
        <v>109</v>
      </c>
      <c r="AK195" s="11" t="s">
        <v>125</v>
      </c>
      <c r="AL195">
        <v>-2.9224999999999999</v>
      </c>
      <c r="AM195">
        <v>0.78600000000000003</v>
      </c>
      <c r="AN195">
        <v>60</v>
      </c>
      <c r="AO195">
        <v>-3.72</v>
      </c>
      <c r="AP195">
        <v>4.0000000000000002E-4</v>
      </c>
      <c r="AQ195">
        <v>2.3699999999999999E-2</v>
      </c>
      <c r="BA195" s="10" t="s">
        <v>31</v>
      </c>
      <c r="BB195" t="s">
        <v>31</v>
      </c>
      <c r="BC195" t="s">
        <v>52</v>
      </c>
      <c r="BD195" t="s">
        <v>32</v>
      </c>
      <c r="BE195" t="s">
        <v>260</v>
      </c>
    </row>
    <row r="196" spans="36:57" x14ac:dyDescent="0.2">
      <c r="AJ196" s="10" t="s">
        <v>112</v>
      </c>
      <c r="AK196" s="11" t="s">
        <v>117</v>
      </c>
      <c r="AL196">
        <v>0.87060000000000004</v>
      </c>
      <c r="AM196">
        <v>0.71850000000000003</v>
      </c>
      <c r="AN196">
        <v>60</v>
      </c>
      <c r="AO196">
        <v>1.21</v>
      </c>
      <c r="AP196">
        <v>0.23039999999999999</v>
      </c>
      <c r="AQ196">
        <v>0.99080000000000001</v>
      </c>
      <c r="BA196" s="10" t="s">
        <v>262</v>
      </c>
      <c r="BB196">
        <v>2.5665</v>
      </c>
      <c r="BC196" t="s">
        <v>52</v>
      </c>
      <c r="BD196" t="s">
        <v>32</v>
      </c>
      <c r="BE196" t="s">
        <v>260</v>
      </c>
    </row>
    <row r="197" spans="36:57" x14ac:dyDescent="0.2">
      <c r="AJ197" s="10" t="s">
        <v>112</v>
      </c>
      <c r="AK197" s="11" t="s">
        <v>121</v>
      </c>
      <c r="AL197">
        <v>0.71279999999999999</v>
      </c>
      <c r="AM197">
        <v>0.73050000000000004</v>
      </c>
      <c r="AN197">
        <v>60</v>
      </c>
      <c r="AO197">
        <v>0.98</v>
      </c>
      <c r="AP197">
        <v>0.33300000000000002</v>
      </c>
      <c r="AQ197">
        <v>0.99870000000000003</v>
      </c>
      <c r="BA197" s="10" t="s">
        <v>31</v>
      </c>
      <c r="BB197" t="s">
        <v>31</v>
      </c>
      <c r="BC197" t="s">
        <v>52</v>
      </c>
      <c r="BD197" t="s">
        <v>32</v>
      </c>
      <c r="BE197" t="s">
        <v>260</v>
      </c>
    </row>
    <row r="198" spans="36:57" x14ac:dyDescent="0.2">
      <c r="AJ198" s="10" t="s">
        <v>112</v>
      </c>
      <c r="AK198" s="11" t="s">
        <v>125</v>
      </c>
      <c r="AL198">
        <v>-0.20030000000000001</v>
      </c>
      <c r="AM198">
        <v>0.71340000000000003</v>
      </c>
      <c r="AN198">
        <v>60</v>
      </c>
      <c r="AO198">
        <v>-0.28000000000000003</v>
      </c>
      <c r="AP198">
        <v>0.77990000000000004</v>
      </c>
      <c r="AQ198">
        <v>1</v>
      </c>
      <c r="BA198" s="10" t="s">
        <v>128</v>
      </c>
      <c r="BB198">
        <v>2.4209000000000001</v>
      </c>
      <c r="BC198" t="s">
        <v>52</v>
      </c>
      <c r="BD198" t="s">
        <v>32</v>
      </c>
      <c r="BE198" t="s">
        <v>260</v>
      </c>
    </row>
    <row r="199" spans="36:57" x14ac:dyDescent="0.2">
      <c r="AJ199" s="10" t="s">
        <v>117</v>
      </c>
      <c r="AK199" s="11" t="s">
        <v>121</v>
      </c>
      <c r="AL199">
        <v>-0.15770000000000001</v>
      </c>
      <c r="AM199">
        <v>0.74129999999999996</v>
      </c>
      <c r="AN199">
        <v>60</v>
      </c>
      <c r="AO199">
        <v>-0.21</v>
      </c>
      <c r="AP199">
        <v>0.83220000000000005</v>
      </c>
      <c r="AQ199">
        <v>1</v>
      </c>
      <c r="BA199" s="10" t="s">
        <v>31</v>
      </c>
      <c r="BB199" t="s">
        <v>31</v>
      </c>
      <c r="BC199" t="s">
        <v>52</v>
      </c>
      <c r="BD199" t="s">
        <v>32</v>
      </c>
      <c r="BE199" t="s">
        <v>260</v>
      </c>
    </row>
    <row r="200" spans="36:57" x14ac:dyDescent="0.2">
      <c r="AJ200" s="10" t="s">
        <v>117</v>
      </c>
      <c r="AK200" s="11" t="s">
        <v>125</v>
      </c>
      <c r="AL200">
        <v>-1.0709</v>
      </c>
      <c r="AM200">
        <v>0.71660000000000001</v>
      </c>
      <c r="AN200">
        <v>60</v>
      </c>
      <c r="AO200">
        <v>-1.49</v>
      </c>
      <c r="AP200">
        <v>0.14030000000000001</v>
      </c>
      <c r="AQ200">
        <v>0.95179999999999998</v>
      </c>
      <c r="BA200" s="10" t="s">
        <v>117</v>
      </c>
      <c r="BB200">
        <v>2.3018000000000001</v>
      </c>
      <c r="BC200" t="s">
        <v>52</v>
      </c>
      <c r="BD200" t="s">
        <v>32</v>
      </c>
      <c r="BE200" t="s">
        <v>260</v>
      </c>
    </row>
    <row r="201" spans="36:57" x14ac:dyDescent="0.2">
      <c r="AJ201" s="10" t="s">
        <v>121</v>
      </c>
      <c r="AK201" s="11" t="s">
        <v>125</v>
      </c>
      <c r="AL201">
        <v>-0.91310000000000002</v>
      </c>
      <c r="AM201">
        <v>0.73170000000000002</v>
      </c>
      <c r="AN201">
        <v>60</v>
      </c>
      <c r="AO201">
        <v>-1.25</v>
      </c>
      <c r="AP201">
        <v>0.21690000000000001</v>
      </c>
      <c r="AQ201">
        <v>0.98809999999999998</v>
      </c>
      <c r="BA201" s="10" t="s">
        <v>31</v>
      </c>
      <c r="BB201" t="s">
        <v>31</v>
      </c>
      <c r="BC201" t="s">
        <v>52</v>
      </c>
      <c r="BD201" t="s">
        <v>32</v>
      </c>
      <c r="BE201" t="s">
        <v>260</v>
      </c>
    </row>
    <row r="202" spans="36:57" x14ac:dyDescent="0.2">
      <c r="BA202" s="10" t="s">
        <v>121</v>
      </c>
      <c r="BB202">
        <v>1.7945</v>
      </c>
      <c r="BC202" t="s">
        <v>52</v>
      </c>
      <c r="BD202" t="s">
        <v>32</v>
      </c>
      <c r="BE202" t="s">
        <v>260</v>
      </c>
    </row>
    <row r="203" spans="36:57" x14ac:dyDescent="0.2">
      <c r="AJ203" s="82" t="s">
        <v>239</v>
      </c>
      <c r="AK203" s="79"/>
      <c r="AL203" s="79"/>
      <c r="AM203" s="79"/>
      <c r="AN203" s="79"/>
      <c r="BA203" s="10" t="s">
        <v>31</v>
      </c>
      <c r="BB203" t="s">
        <v>31</v>
      </c>
      <c r="BC203" t="s">
        <v>52</v>
      </c>
      <c r="BD203" t="s">
        <v>31</v>
      </c>
      <c r="BE203" t="s">
        <v>260</v>
      </c>
    </row>
    <row r="204" spans="36:57" x14ac:dyDescent="0.2">
      <c r="AJ204" s="85" t="s">
        <v>276</v>
      </c>
      <c r="AK204" s="84"/>
      <c r="AL204" s="84"/>
      <c r="AM204" s="84"/>
      <c r="AN204" s="84"/>
      <c r="BA204" s="10" t="s">
        <v>107</v>
      </c>
      <c r="BB204">
        <v>0.79369999999999996</v>
      </c>
      <c r="BC204" t="s">
        <v>52</v>
      </c>
      <c r="BD204" t="s">
        <v>31</v>
      </c>
      <c r="BE204" t="s">
        <v>260</v>
      </c>
    </row>
    <row r="205" spans="36:57" x14ac:dyDescent="0.2">
      <c r="AJ205" s="10" t="s">
        <v>63</v>
      </c>
      <c r="AK205" s="11" t="s">
        <v>210</v>
      </c>
      <c r="AL205" s="84" t="s">
        <v>31</v>
      </c>
      <c r="AM205" s="84"/>
      <c r="AN205" s="84"/>
      <c r="BA205" s="10" t="s">
        <v>31</v>
      </c>
      <c r="BB205" t="s">
        <v>31</v>
      </c>
      <c r="BC205" t="s">
        <v>52</v>
      </c>
      <c r="BD205" t="s">
        <v>31</v>
      </c>
      <c r="BE205" t="s">
        <v>260</v>
      </c>
    </row>
    <row r="206" spans="36:57" x14ac:dyDescent="0.2">
      <c r="AJ206" s="10" t="s">
        <v>103</v>
      </c>
      <c r="AK206">
        <v>4.4199000000000002</v>
      </c>
      <c r="AL206" t="s">
        <v>31</v>
      </c>
      <c r="AM206" t="s">
        <v>32</v>
      </c>
      <c r="AN206" t="s">
        <v>31</v>
      </c>
      <c r="BA206" s="10" t="s">
        <v>105</v>
      </c>
      <c r="BB206">
        <v>0.79369999999999996</v>
      </c>
      <c r="BC206" t="s">
        <v>52</v>
      </c>
      <c r="BD206" t="s">
        <v>31</v>
      </c>
      <c r="BE206" t="s">
        <v>260</v>
      </c>
    </row>
    <row r="207" spans="36:57" x14ac:dyDescent="0.2">
      <c r="AJ207" s="10" t="s">
        <v>31</v>
      </c>
      <c r="AK207" t="s">
        <v>31</v>
      </c>
      <c r="AL207" t="s">
        <v>31</v>
      </c>
      <c r="AM207" t="s">
        <v>32</v>
      </c>
      <c r="AN207" t="s">
        <v>31</v>
      </c>
      <c r="BA207" s="10" t="s">
        <v>31</v>
      </c>
      <c r="BB207" t="s">
        <v>31</v>
      </c>
      <c r="BC207" t="s">
        <v>31</v>
      </c>
      <c r="BD207" t="s">
        <v>31</v>
      </c>
      <c r="BE207" t="s">
        <v>260</v>
      </c>
    </row>
    <row r="208" spans="36:57" x14ac:dyDescent="0.2">
      <c r="AJ208" s="10" t="s">
        <v>131</v>
      </c>
      <c r="AK208">
        <v>3.9803000000000002</v>
      </c>
      <c r="AL208" t="s">
        <v>31</v>
      </c>
      <c r="AM208" t="s">
        <v>32</v>
      </c>
      <c r="AN208" t="s">
        <v>31</v>
      </c>
      <c r="BA208" s="10" t="s">
        <v>109</v>
      </c>
      <c r="BB208">
        <v>0.63439999999999996</v>
      </c>
      <c r="BC208" t="s">
        <v>31</v>
      </c>
      <c r="BD208" t="s">
        <v>31</v>
      </c>
      <c r="BE208" t="s">
        <v>260</v>
      </c>
    </row>
    <row r="209" spans="36:57" x14ac:dyDescent="0.2">
      <c r="AJ209" s="10" t="s">
        <v>31</v>
      </c>
      <c r="AK209" t="s">
        <v>31</v>
      </c>
      <c r="AL209" t="s">
        <v>31</v>
      </c>
      <c r="AM209" t="s">
        <v>32</v>
      </c>
      <c r="AN209" t="s">
        <v>31</v>
      </c>
      <c r="BA209" s="10" t="s">
        <v>31</v>
      </c>
      <c r="BB209" t="s">
        <v>31</v>
      </c>
      <c r="BC209" t="s">
        <v>31</v>
      </c>
      <c r="BD209" t="s">
        <v>31</v>
      </c>
      <c r="BE209" t="s">
        <v>260</v>
      </c>
    </row>
    <row r="210" spans="36:57" x14ac:dyDescent="0.2">
      <c r="AJ210" s="10" t="s">
        <v>125</v>
      </c>
      <c r="AK210">
        <v>3.3769999999999998</v>
      </c>
      <c r="AL210" t="s">
        <v>52</v>
      </c>
      <c r="AM210" t="s">
        <v>32</v>
      </c>
      <c r="AN210" t="s">
        <v>31</v>
      </c>
      <c r="BA210" s="10" t="s">
        <v>104</v>
      </c>
      <c r="BB210">
        <v>0.56120000000000003</v>
      </c>
      <c r="BC210" t="s">
        <v>31</v>
      </c>
      <c r="BD210" t="s">
        <v>31</v>
      </c>
      <c r="BE210" t="s">
        <v>260</v>
      </c>
    </row>
    <row r="211" spans="36:57" x14ac:dyDescent="0.2">
      <c r="AJ211" s="10" t="s">
        <v>31</v>
      </c>
      <c r="AK211" t="s">
        <v>31</v>
      </c>
      <c r="AL211" t="s">
        <v>52</v>
      </c>
      <c r="AM211" t="s">
        <v>32</v>
      </c>
      <c r="AN211" t="s">
        <v>31</v>
      </c>
    </row>
    <row r="212" spans="36:57" x14ac:dyDescent="0.2">
      <c r="AJ212" s="10" t="s">
        <v>259</v>
      </c>
      <c r="AK212">
        <v>3.2522000000000002</v>
      </c>
      <c r="AL212" t="s">
        <v>52</v>
      </c>
      <c r="AM212" t="s">
        <v>32</v>
      </c>
      <c r="AN212" t="s">
        <v>31</v>
      </c>
      <c r="BA212" s="9"/>
    </row>
    <row r="213" spans="36:57" x14ac:dyDescent="0.2">
      <c r="AJ213" s="10" t="s">
        <v>31</v>
      </c>
      <c r="AK213" t="s">
        <v>31</v>
      </c>
      <c r="AL213" t="s">
        <v>52</v>
      </c>
      <c r="AM213" t="s">
        <v>32</v>
      </c>
      <c r="AN213" t="s">
        <v>31</v>
      </c>
    </row>
    <row r="214" spans="36:57" x14ac:dyDescent="0.2">
      <c r="AJ214" s="10" t="s">
        <v>112</v>
      </c>
      <c r="AK214">
        <v>3.1766999999999999</v>
      </c>
      <c r="AL214" t="s">
        <v>52</v>
      </c>
      <c r="AM214" t="s">
        <v>32</v>
      </c>
      <c r="AN214" t="s">
        <v>31</v>
      </c>
    </row>
    <row r="215" spans="36:57" x14ac:dyDescent="0.2">
      <c r="AJ215" s="10" t="s">
        <v>31</v>
      </c>
      <c r="AK215" t="s">
        <v>31</v>
      </c>
      <c r="AL215" t="s">
        <v>52</v>
      </c>
      <c r="AM215" t="s">
        <v>32</v>
      </c>
      <c r="AN215" t="s">
        <v>31</v>
      </c>
    </row>
    <row r="216" spans="36:57" x14ac:dyDescent="0.2">
      <c r="AJ216" s="10" t="s">
        <v>262</v>
      </c>
      <c r="AK216">
        <v>2.9478</v>
      </c>
      <c r="AL216" t="s">
        <v>52</v>
      </c>
      <c r="AM216" t="s">
        <v>32</v>
      </c>
      <c r="AN216" t="s">
        <v>260</v>
      </c>
    </row>
    <row r="217" spans="36:57" x14ac:dyDescent="0.2">
      <c r="AJ217" s="10" t="s">
        <v>31</v>
      </c>
      <c r="AK217" t="s">
        <v>31</v>
      </c>
      <c r="AL217" t="s">
        <v>52</v>
      </c>
      <c r="AM217" t="s">
        <v>32</v>
      </c>
      <c r="AN217" t="s">
        <v>260</v>
      </c>
    </row>
    <row r="218" spans="36:57" x14ac:dyDescent="0.2">
      <c r="AJ218" s="10" t="s">
        <v>128</v>
      </c>
      <c r="AK218">
        <v>2.867</v>
      </c>
      <c r="AL218" t="s">
        <v>52</v>
      </c>
      <c r="AM218" t="s">
        <v>32</v>
      </c>
      <c r="AN218" t="s">
        <v>260</v>
      </c>
    </row>
    <row r="219" spans="36:57" x14ac:dyDescent="0.2">
      <c r="AJ219" s="10" t="s">
        <v>31</v>
      </c>
      <c r="AK219" t="s">
        <v>31</v>
      </c>
      <c r="AL219" t="s">
        <v>52</v>
      </c>
      <c r="AM219" t="s">
        <v>32</v>
      </c>
      <c r="AN219" t="s">
        <v>260</v>
      </c>
    </row>
    <row r="220" spans="36:57" x14ac:dyDescent="0.2">
      <c r="AJ220" s="10" t="s">
        <v>121</v>
      </c>
      <c r="AK220">
        <v>2.4639000000000002</v>
      </c>
      <c r="AL220" t="s">
        <v>52</v>
      </c>
      <c r="AM220" t="s">
        <v>32</v>
      </c>
      <c r="AN220" t="s">
        <v>260</v>
      </c>
    </row>
    <row r="221" spans="36:57" x14ac:dyDescent="0.2">
      <c r="AJ221" s="10" t="s">
        <v>31</v>
      </c>
      <c r="AK221" t="s">
        <v>31</v>
      </c>
      <c r="AL221" t="s">
        <v>52</v>
      </c>
      <c r="AM221" t="s">
        <v>32</v>
      </c>
      <c r="AN221" t="s">
        <v>260</v>
      </c>
    </row>
    <row r="222" spans="36:57" x14ac:dyDescent="0.2">
      <c r="AJ222" s="10" t="s">
        <v>117</v>
      </c>
      <c r="AK222">
        <v>2.3060999999999998</v>
      </c>
      <c r="AL222" t="s">
        <v>52</v>
      </c>
      <c r="AM222" t="s">
        <v>32</v>
      </c>
      <c r="AN222" t="s">
        <v>260</v>
      </c>
    </row>
    <row r="223" spans="36:57" x14ac:dyDescent="0.2">
      <c r="AJ223" s="10" t="s">
        <v>31</v>
      </c>
      <c r="AK223" t="s">
        <v>31</v>
      </c>
      <c r="AL223" t="s">
        <v>52</v>
      </c>
      <c r="AM223" t="s">
        <v>31</v>
      </c>
      <c r="AN223" t="s">
        <v>260</v>
      </c>
    </row>
    <row r="224" spans="36:57" x14ac:dyDescent="0.2">
      <c r="AJ224" s="10" t="s">
        <v>104</v>
      </c>
      <c r="AK224">
        <v>1.2664</v>
      </c>
      <c r="AL224" t="s">
        <v>52</v>
      </c>
      <c r="AM224" t="s">
        <v>31</v>
      </c>
      <c r="AN224" t="s">
        <v>260</v>
      </c>
    </row>
    <row r="225" spans="36:40" x14ac:dyDescent="0.2">
      <c r="AJ225" s="10" t="s">
        <v>31</v>
      </c>
      <c r="AK225" t="s">
        <v>31</v>
      </c>
      <c r="AL225" t="s">
        <v>52</v>
      </c>
      <c r="AM225" t="s">
        <v>31</v>
      </c>
      <c r="AN225" t="s">
        <v>260</v>
      </c>
    </row>
    <row r="226" spans="36:40" x14ac:dyDescent="0.2">
      <c r="AJ226" s="10" t="s">
        <v>105</v>
      </c>
      <c r="AK226">
        <v>1.155</v>
      </c>
      <c r="AL226" t="s">
        <v>52</v>
      </c>
      <c r="AM226" t="s">
        <v>31</v>
      </c>
      <c r="AN226" t="s">
        <v>260</v>
      </c>
    </row>
    <row r="227" spans="36:40" x14ac:dyDescent="0.2">
      <c r="AJ227" s="10" t="s">
        <v>31</v>
      </c>
      <c r="AK227" t="s">
        <v>31</v>
      </c>
      <c r="AL227" t="s">
        <v>52</v>
      </c>
      <c r="AM227" t="s">
        <v>31</v>
      </c>
      <c r="AN227" t="s">
        <v>260</v>
      </c>
    </row>
    <row r="228" spans="36:40" x14ac:dyDescent="0.2">
      <c r="AJ228" s="10" t="s">
        <v>107</v>
      </c>
      <c r="AK228">
        <v>1.1251</v>
      </c>
      <c r="AL228" t="s">
        <v>52</v>
      </c>
      <c r="AM228" t="s">
        <v>31</v>
      </c>
      <c r="AN228" t="s">
        <v>260</v>
      </c>
    </row>
    <row r="229" spans="36:40" x14ac:dyDescent="0.2">
      <c r="AJ229" s="10" t="s">
        <v>31</v>
      </c>
      <c r="AK229" t="s">
        <v>31</v>
      </c>
      <c r="AL229" t="s">
        <v>31</v>
      </c>
      <c r="AM229" t="s">
        <v>31</v>
      </c>
      <c r="AN229" t="s">
        <v>260</v>
      </c>
    </row>
    <row r="230" spans="36:40" x14ac:dyDescent="0.2">
      <c r="AJ230" s="10" t="s">
        <v>109</v>
      </c>
      <c r="AK230">
        <v>0.45450000000000002</v>
      </c>
      <c r="AL230" t="s">
        <v>31</v>
      </c>
      <c r="AM230" t="s">
        <v>31</v>
      </c>
      <c r="AN230" t="s">
        <v>260</v>
      </c>
    </row>
    <row r="232" spans="36:40" x14ac:dyDescent="0.2">
      <c r="AJ232" s="9"/>
    </row>
  </sheetData>
  <mergeCells count="29">
    <mergeCell ref="BC185:BE185"/>
    <mergeCell ref="AJ203:AN203"/>
    <mergeCell ref="AJ204:AN204"/>
    <mergeCell ref="AL205:AN205"/>
    <mergeCell ref="BA4:BD4"/>
    <mergeCell ref="BA24:BB24"/>
    <mergeCell ref="BA34:BC34"/>
    <mergeCell ref="BA42:BB42"/>
    <mergeCell ref="BA50:BB50"/>
    <mergeCell ref="BA59:BF59"/>
    <mergeCell ref="BA65:BB65"/>
    <mergeCell ref="BA75:BD75"/>
    <mergeCell ref="BA80:BE80"/>
    <mergeCell ref="BA84:BF84"/>
    <mergeCell ref="BA102:BH102"/>
    <mergeCell ref="BA183:BE183"/>
    <mergeCell ref="BA184:BE184"/>
    <mergeCell ref="AJ35:AL35"/>
    <mergeCell ref="AJ43:AK43"/>
    <mergeCell ref="AJ51:AK51"/>
    <mergeCell ref="AJ60:AO60"/>
    <mergeCell ref="AJ100:AN100"/>
    <mergeCell ref="AJ104:AO104"/>
    <mergeCell ref="AJ122:AQ122"/>
    <mergeCell ref="AJ4:AM4"/>
    <mergeCell ref="AJ24:AK24"/>
    <mergeCell ref="AJ82:AK82"/>
    <mergeCell ref="AJ90:AK90"/>
    <mergeCell ref="AJ95:AM95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ECF3-4ECA-4E53-99A2-5B0CEFF29039}">
  <dimension ref="A1:U1048576"/>
  <sheetViews>
    <sheetView workbookViewId="0">
      <selection activeCell="R19" sqref="R19"/>
    </sheetView>
  </sheetViews>
  <sheetFormatPr baseColWidth="10" defaultColWidth="8.83203125" defaultRowHeight="15" x14ac:dyDescent="0.2"/>
  <cols>
    <col min="1" max="1" width="10.1640625" bestFit="1" customWidth="1"/>
    <col min="4" max="4" width="9.33203125" bestFit="1" customWidth="1"/>
    <col min="10" max="10" width="9.1640625" style="5"/>
    <col min="13" max="13" width="9.33203125" bestFit="1" customWidth="1"/>
    <col min="19" max="19" width="9.33203125" style="5" bestFit="1" customWidth="1"/>
  </cols>
  <sheetData>
    <row r="1" spans="1:21" x14ac:dyDescent="0.2">
      <c r="A1" t="s">
        <v>0</v>
      </c>
      <c r="B1" t="s">
        <v>7</v>
      </c>
      <c r="C1" t="s">
        <v>8</v>
      </c>
      <c r="D1" s="5" t="s">
        <v>8</v>
      </c>
      <c r="E1" s="5" t="s">
        <v>10</v>
      </c>
      <c r="F1" t="s">
        <v>277</v>
      </c>
      <c r="G1" t="s">
        <v>278</v>
      </c>
      <c r="H1" t="s">
        <v>279</v>
      </c>
      <c r="I1" t="s">
        <v>14</v>
      </c>
      <c r="J1" s="5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s="5" t="s">
        <v>24</v>
      </c>
      <c r="T1" t="s">
        <v>280</v>
      </c>
      <c r="U1" t="s">
        <v>26</v>
      </c>
    </row>
    <row r="2" spans="1:21" x14ac:dyDescent="0.2">
      <c r="A2" s="1">
        <v>45434</v>
      </c>
      <c r="B2" t="s">
        <v>281</v>
      </c>
      <c r="C2" t="s">
        <v>282</v>
      </c>
      <c r="D2" s="5" t="s">
        <v>283</v>
      </c>
      <c r="E2" s="5">
        <v>1</v>
      </c>
      <c r="F2" t="s">
        <v>284</v>
      </c>
      <c r="G2">
        <v>12</v>
      </c>
      <c r="H2" t="s">
        <v>285</v>
      </c>
      <c r="J2" s="5">
        <f>SUM(K2:Q2)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</v>
      </c>
      <c r="S2" s="5">
        <f>(J2/G2)*32.5</f>
        <v>0</v>
      </c>
      <c r="T2" t="e">
        <f>(K2*1+L2*2+M2*3+N2*4+O2*5+P2*6+Q2*7)/(K2+L2+M2+N2+O2+P2+Q2)</f>
        <v>#DIV/0!</v>
      </c>
      <c r="U2" t="s">
        <v>286</v>
      </c>
    </row>
    <row r="3" spans="1:21" x14ac:dyDescent="0.2">
      <c r="A3" s="1">
        <v>45434</v>
      </c>
      <c r="B3" t="s">
        <v>281</v>
      </c>
      <c r="C3" t="s">
        <v>287</v>
      </c>
      <c r="D3" s="5" t="s">
        <v>283</v>
      </c>
      <c r="E3" s="5">
        <v>2</v>
      </c>
      <c r="F3" t="s">
        <v>284</v>
      </c>
      <c r="G3">
        <v>12</v>
      </c>
      <c r="H3" t="s">
        <v>285</v>
      </c>
      <c r="J3" s="5">
        <f t="shared" ref="J3:J14" si="0">SUM(K3:Q3)</f>
        <v>4</v>
      </c>
      <c r="K3">
        <v>0</v>
      </c>
      <c r="L3">
        <v>0</v>
      </c>
      <c r="M3">
        <v>0</v>
      </c>
      <c r="N3">
        <v>2</v>
      </c>
      <c r="O3">
        <v>0</v>
      </c>
      <c r="P3">
        <v>2</v>
      </c>
      <c r="Q3">
        <v>0</v>
      </c>
      <c r="R3">
        <v>0</v>
      </c>
      <c r="S3" s="6">
        <f t="shared" ref="S3:S14" si="1">(J3/G3)*32.5</f>
        <v>10.833333333333332</v>
      </c>
      <c r="T3">
        <f t="shared" ref="T3:T14" si="2">(K3*1+L3*2+M3*3+N3*4+O3*5+P3*6+Q3*7)/(K3+L3+M3+N3+O3+P3+Q3)</f>
        <v>5</v>
      </c>
      <c r="U3" t="s">
        <v>286</v>
      </c>
    </row>
    <row r="4" spans="1:21" x14ac:dyDescent="0.2">
      <c r="A4" s="1">
        <v>45434</v>
      </c>
      <c r="B4" t="s">
        <v>281</v>
      </c>
      <c r="C4" t="s">
        <v>288</v>
      </c>
      <c r="D4" s="5" t="s">
        <v>283</v>
      </c>
      <c r="E4" s="5">
        <v>3</v>
      </c>
      <c r="F4" t="s">
        <v>284</v>
      </c>
      <c r="G4">
        <v>12</v>
      </c>
      <c r="H4" t="s">
        <v>285</v>
      </c>
      <c r="J4" s="5">
        <f t="shared" si="0"/>
        <v>6</v>
      </c>
      <c r="K4">
        <v>0</v>
      </c>
      <c r="L4">
        <v>0</v>
      </c>
      <c r="M4">
        <v>0</v>
      </c>
      <c r="N4">
        <v>1</v>
      </c>
      <c r="O4">
        <v>4</v>
      </c>
      <c r="P4">
        <v>1</v>
      </c>
      <c r="Q4">
        <v>0</v>
      </c>
      <c r="R4">
        <v>1</v>
      </c>
      <c r="S4" s="6">
        <f t="shared" si="1"/>
        <v>16.25</v>
      </c>
      <c r="T4">
        <f t="shared" si="2"/>
        <v>5</v>
      </c>
      <c r="U4" t="s">
        <v>289</v>
      </c>
    </row>
    <row r="5" spans="1:21" x14ac:dyDescent="0.2">
      <c r="A5" s="1">
        <v>45434</v>
      </c>
      <c r="B5" t="s">
        <v>281</v>
      </c>
      <c r="C5" t="s">
        <v>290</v>
      </c>
      <c r="D5" s="5" t="s">
        <v>283</v>
      </c>
      <c r="E5" s="5">
        <v>4</v>
      </c>
      <c r="F5" t="s">
        <v>284</v>
      </c>
      <c r="G5">
        <v>12</v>
      </c>
      <c r="H5" t="s">
        <v>285</v>
      </c>
      <c r="J5" s="5">
        <f t="shared" si="0"/>
        <v>10</v>
      </c>
      <c r="K5">
        <v>0</v>
      </c>
      <c r="L5">
        <v>1</v>
      </c>
      <c r="M5">
        <v>2</v>
      </c>
      <c r="N5">
        <v>3</v>
      </c>
      <c r="O5">
        <v>4</v>
      </c>
      <c r="P5">
        <v>0</v>
      </c>
      <c r="Q5">
        <v>0</v>
      </c>
      <c r="R5">
        <v>0</v>
      </c>
      <c r="S5" s="6">
        <f t="shared" si="1"/>
        <v>27.083333333333336</v>
      </c>
      <c r="T5">
        <f t="shared" si="2"/>
        <v>4</v>
      </c>
      <c r="U5" t="s">
        <v>289</v>
      </c>
    </row>
    <row r="6" spans="1:21" x14ac:dyDescent="0.2">
      <c r="A6" s="1">
        <v>45434</v>
      </c>
      <c r="B6" t="s">
        <v>281</v>
      </c>
      <c r="C6" t="s">
        <v>291</v>
      </c>
      <c r="D6" s="5" t="s">
        <v>283</v>
      </c>
      <c r="E6" s="5">
        <v>5</v>
      </c>
      <c r="F6" t="s">
        <v>284</v>
      </c>
      <c r="G6">
        <v>12</v>
      </c>
      <c r="H6" t="s">
        <v>285</v>
      </c>
      <c r="J6" s="5">
        <f t="shared" si="0"/>
        <v>8</v>
      </c>
      <c r="K6">
        <v>0</v>
      </c>
      <c r="L6">
        <v>0</v>
      </c>
      <c r="M6">
        <v>1</v>
      </c>
      <c r="N6">
        <v>2</v>
      </c>
      <c r="O6">
        <v>3</v>
      </c>
      <c r="P6">
        <v>2</v>
      </c>
      <c r="Q6">
        <v>0</v>
      </c>
      <c r="R6">
        <v>1</v>
      </c>
      <c r="S6" s="6">
        <f t="shared" si="1"/>
        <v>21.666666666666664</v>
      </c>
      <c r="T6" s="4">
        <f t="shared" si="2"/>
        <v>4.75</v>
      </c>
      <c r="U6" t="s">
        <v>289</v>
      </c>
    </row>
    <row r="7" spans="1:21" x14ac:dyDescent="0.2">
      <c r="A7" s="1">
        <v>45434</v>
      </c>
      <c r="B7" t="s">
        <v>281</v>
      </c>
      <c r="C7" t="s">
        <v>292</v>
      </c>
      <c r="D7" s="5" t="s">
        <v>283</v>
      </c>
      <c r="E7" s="5">
        <v>6</v>
      </c>
      <c r="F7" t="s">
        <v>284</v>
      </c>
      <c r="G7">
        <v>12</v>
      </c>
      <c r="H7" t="s">
        <v>285</v>
      </c>
      <c r="J7" s="5">
        <f t="shared" si="0"/>
        <v>8</v>
      </c>
      <c r="K7">
        <v>0</v>
      </c>
      <c r="L7">
        <v>0</v>
      </c>
      <c r="M7">
        <v>1</v>
      </c>
      <c r="N7">
        <v>5</v>
      </c>
      <c r="O7">
        <v>2</v>
      </c>
      <c r="P7">
        <v>0</v>
      </c>
      <c r="Q7">
        <v>0</v>
      </c>
      <c r="R7">
        <v>0</v>
      </c>
      <c r="S7" s="6">
        <f t="shared" si="1"/>
        <v>21.666666666666664</v>
      </c>
      <c r="T7" s="4">
        <f t="shared" si="2"/>
        <v>4.125</v>
      </c>
      <c r="U7" t="s">
        <v>289</v>
      </c>
    </row>
    <row r="8" spans="1:21" x14ac:dyDescent="0.2">
      <c r="A8" s="1">
        <v>45434</v>
      </c>
      <c r="B8" t="s">
        <v>281</v>
      </c>
      <c r="C8" t="s">
        <v>293</v>
      </c>
      <c r="D8" s="5" t="s">
        <v>294</v>
      </c>
      <c r="E8" s="5">
        <v>1</v>
      </c>
      <c r="F8" t="s">
        <v>284</v>
      </c>
      <c r="G8">
        <v>12</v>
      </c>
      <c r="H8" t="s">
        <v>285</v>
      </c>
      <c r="J8" s="5">
        <f t="shared" si="0"/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5">
        <f t="shared" si="1"/>
        <v>0</v>
      </c>
      <c r="T8" t="e">
        <f t="shared" si="2"/>
        <v>#DIV/0!</v>
      </c>
      <c r="U8" t="s">
        <v>286</v>
      </c>
    </row>
    <row r="9" spans="1:21" x14ac:dyDescent="0.2">
      <c r="A9" s="1">
        <v>45434</v>
      </c>
      <c r="B9" t="s">
        <v>281</v>
      </c>
      <c r="C9" t="s">
        <v>295</v>
      </c>
      <c r="D9" s="5" t="s">
        <v>294</v>
      </c>
      <c r="E9" s="5">
        <v>2</v>
      </c>
      <c r="F9" t="s">
        <v>284</v>
      </c>
      <c r="G9">
        <v>12</v>
      </c>
      <c r="H9" t="s">
        <v>285</v>
      </c>
      <c r="J9" s="5">
        <f t="shared" si="0"/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5">
        <f t="shared" si="1"/>
        <v>0</v>
      </c>
      <c r="T9" t="e">
        <f t="shared" si="2"/>
        <v>#DIV/0!</v>
      </c>
      <c r="U9" t="s">
        <v>286</v>
      </c>
    </row>
    <row r="10" spans="1:21" x14ac:dyDescent="0.2">
      <c r="A10" s="1">
        <v>45434</v>
      </c>
      <c r="B10" t="s">
        <v>281</v>
      </c>
      <c r="C10" t="s">
        <v>296</v>
      </c>
      <c r="D10" s="5" t="s">
        <v>294</v>
      </c>
      <c r="E10" s="5">
        <v>3</v>
      </c>
      <c r="F10" t="s">
        <v>284</v>
      </c>
      <c r="G10">
        <v>12</v>
      </c>
      <c r="H10" t="s">
        <v>285</v>
      </c>
      <c r="J10" s="5">
        <f t="shared" si="0"/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 s="6">
        <f t="shared" si="1"/>
        <v>2.708333333333333</v>
      </c>
      <c r="T10">
        <f t="shared" si="2"/>
        <v>6</v>
      </c>
      <c r="U10" t="s">
        <v>289</v>
      </c>
    </row>
    <row r="11" spans="1:21" x14ac:dyDescent="0.2">
      <c r="A11" s="1">
        <v>45434</v>
      </c>
      <c r="B11" t="s">
        <v>281</v>
      </c>
      <c r="C11" t="s">
        <v>297</v>
      </c>
      <c r="D11" s="5" t="s">
        <v>294</v>
      </c>
      <c r="E11" s="5">
        <v>4</v>
      </c>
      <c r="F11" t="s">
        <v>284</v>
      </c>
      <c r="G11">
        <v>12</v>
      </c>
      <c r="H11" t="s">
        <v>285</v>
      </c>
      <c r="J11" s="5">
        <f t="shared" si="0"/>
        <v>2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 s="6">
        <f t="shared" si="1"/>
        <v>5.4166666666666661</v>
      </c>
      <c r="T11">
        <f t="shared" si="2"/>
        <v>4.5</v>
      </c>
      <c r="U11" t="s">
        <v>289</v>
      </c>
    </row>
    <row r="12" spans="1:21" x14ac:dyDescent="0.2">
      <c r="A12" s="1">
        <v>45434</v>
      </c>
      <c r="B12" t="s">
        <v>281</v>
      </c>
      <c r="C12" t="s">
        <v>298</v>
      </c>
      <c r="D12" s="5" t="s">
        <v>294</v>
      </c>
      <c r="E12" s="5">
        <v>5</v>
      </c>
      <c r="F12" t="s">
        <v>284</v>
      </c>
      <c r="G12">
        <v>12</v>
      </c>
      <c r="H12" t="s">
        <v>285</v>
      </c>
      <c r="J12" s="5">
        <f t="shared" si="0"/>
        <v>9</v>
      </c>
      <c r="K12">
        <v>0</v>
      </c>
      <c r="L12">
        <v>0</v>
      </c>
      <c r="M12">
        <v>0</v>
      </c>
      <c r="N12">
        <v>2</v>
      </c>
      <c r="O12">
        <v>7</v>
      </c>
      <c r="P12">
        <v>0</v>
      </c>
      <c r="Q12">
        <v>0</v>
      </c>
      <c r="R12">
        <v>0</v>
      </c>
      <c r="S12" s="6">
        <f t="shared" si="1"/>
        <v>24.375</v>
      </c>
      <c r="T12" s="4">
        <f t="shared" si="2"/>
        <v>4.7777777777777777</v>
      </c>
      <c r="U12" t="s">
        <v>289</v>
      </c>
    </row>
    <row r="13" spans="1:21" x14ac:dyDescent="0.2">
      <c r="A13" s="1">
        <v>45434</v>
      </c>
      <c r="B13" t="s">
        <v>281</v>
      </c>
      <c r="C13" t="s">
        <v>299</v>
      </c>
      <c r="D13" s="5" t="s">
        <v>294</v>
      </c>
      <c r="E13" s="5">
        <v>6</v>
      </c>
      <c r="F13" t="s">
        <v>284</v>
      </c>
      <c r="G13">
        <v>12</v>
      </c>
      <c r="H13" t="s">
        <v>285</v>
      </c>
      <c r="J13" s="5">
        <f t="shared" si="0"/>
        <v>9</v>
      </c>
      <c r="K13">
        <v>0</v>
      </c>
      <c r="L13">
        <v>0</v>
      </c>
      <c r="M13">
        <v>1</v>
      </c>
      <c r="N13">
        <v>2</v>
      </c>
      <c r="O13">
        <v>6</v>
      </c>
      <c r="P13">
        <v>0</v>
      </c>
      <c r="Q13">
        <v>0</v>
      </c>
      <c r="R13">
        <v>0</v>
      </c>
      <c r="S13" s="6">
        <f t="shared" si="1"/>
        <v>24.375</v>
      </c>
      <c r="T13" s="4">
        <f t="shared" si="2"/>
        <v>4.5555555555555554</v>
      </c>
      <c r="U13" t="s">
        <v>289</v>
      </c>
    </row>
    <row r="14" spans="1:21" x14ac:dyDescent="0.2">
      <c r="A14" s="1">
        <v>45434</v>
      </c>
      <c r="B14" t="s">
        <v>281</v>
      </c>
      <c r="C14" t="s">
        <v>300</v>
      </c>
      <c r="F14" t="s">
        <v>284</v>
      </c>
      <c r="G14">
        <v>6</v>
      </c>
      <c r="H14" t="s">
        <v>285</v>
      </c>
      <c r="J14" s="5">
        <f t="shared" si="0"/>
        <v>2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 s="6">
        <f t="shared" si="1"/>
        <v>10.833333333333332</v>
      </c>
      <c r="T14">
        <f t="shared" si="2"/>
        <v>4.5</v>
      </c>
      <c r="U14" t="s">
        <v>286</v>
      </c>
    </row>
    <row r="15" spans="1:21" x14ac:dyDescent="0.2">
      <c r="A15" t="s">
        <v>301</v>
      </c>
    </row>
    <row r="16" spans="1:21" x14ac:dyDescent="0.2">
      <c r="B16" t="s">
        <v>8</v>
      </c>
      <c r="C16" t="s">
        <v>10</v>
      </c>
      <c r="D16" t="s">
        <v>302</v>
      </c>
      <c r="F16" t="s">
        <v>303</v>
      </c>
      <c r="K16" s="8" t="s">
        <v>28</v>
      </c>
    </row>
    <row r="17" spans="2:14" x14ac:dyDescent="0.2">
      <c r="B17" t="s">
        <v>283</v>
      </c>
      <c r="C17">
        <v>1</v>
      </c>
      <c r="D17">
        <v>0</v>
      </c>
      <c r="F17" t="s">
        <v>304</v>
      </c>
    </row>
    <row r="18" spans="2:14" x14ac:dyDescent="0.2">
      <c r="B18" t="s">
        <v>283</v>
      </c>
      <c r="C18">
        <v>2</v>
      </c>
      <c r="D18" s="7">
        <v>10.833333333333332</v>
      </c>
      <c r="F18" t="s">
        <v>49</v>
      </c>
      <c r="K18" s="9" t="s">
        <v>50</v>
      </c>
    </row>
    <row r="19" spans="2:14" x14ac:dyDescent="0.2">
      <c r="B19" t="s">
        <v>283</v>
      </c>
      <c r="C19">
        <v>3</v>
      </c>
      <c r="D19" s="7">
        <v>16.25</v>
      </c>
      <c r="F19" t="s">
        <v>283</v>
      </c>
      <c r="G19">
        <v>1</v>
      </c>
      <c r="H19">
        <v>0</v>
      </c>
      <c r="K19" s="78" t="s">
        <v>58</v>
      </c>
      <c r="L19" s="79"/>
      <c r="M19" s="79"/>
      <c r="N19" s="79"/>
    </row>
    <row r="20" spans="2:14" x14ac:dyDescent="0.2">
      <c r="B20" t="s">
        <v>283</v>
      </c>
      <c r="C20">
        <v>4</v>
      </c>
      <c r="D20" s="7">
        <v>27.083333333333336</v>
      </c>
      <c r="F20" t="s">
        <v>283</v>
      </c>
      <c r="G20">
        <v>2</v>
      </c>
      <c r="H20">
        <v>11</v>
      </c>
      <c r="K20" s="18" t="s">
        <v>63</v>
      </c>
      <c r="L20" s="19" t="s">
        <v>64</v>
      </c>
      <c r="M20" s="19" t="s">
        <v>65</v>
      </c>
      <c r="N20" s="19" t="s">
        <v>66</v>
      </c>
    </row>
    <row r="21" spans="2:14" x14ac:dyDescent="0.2">
      <c r="B21" t="s">
        <v>283</v>
      </c>
      <c r="C21">
        <v>5</v>
      </c>
      <c r="D21" s="7">
        <v>21.666666666666664</v>
      </c>
      <c r="F21" t="s">
        <v>283</v>
      </c>
      <c r="G21">
        <v>3</v>
      </c>
      <c r="H21">
        <v>16</v>
      </c>
      <c r="K21" s="18" t="s">
        <v>294</v>
      </c>
      <c r="L21" s="19">
        <v>6</v>
      </c>
      <c r="M21" s="21">
        <v>9.3333332999999996</v>
      </c>
      <c r="N21" s="21">
        <v>4.7022453000000004</v>
      </c>
    </row>
    <row r="22" spans="2:14" x14ac:dyDescent="0.2">
      <c r="B22" t="s">
        <v>283</v>
      </c>
      <c r="C22">
        <v>6</v>
      </c>
      <c r="D22" s="7">
        <v>21.666666666666664</v>
      </c>
      <c r="F22" t="s">
        <v>283</v>
      </c>
      <c r="G22">
        <v>4</v>
      </c>
      <c r="H22">
        <v>27</v>
      </c>
      <c r="K22" s="18" t="s">
        <v>305</v>
      </c>
      <c r="L22" s="19">
        <v>6</v>
      </c>
      <c r="M22" s="21">
        <v>16.3333333</v>
      </c>
      <c r="N22" s="21">
        <v>3.9721251</v>
      </c>
    </row>
    <row r="23" spans="2:14" x14ac:dyDescent="0.2">
      <c r="B23" t="s">
        <v>294</v>
      </c>
      <c r="C23">
        <v>1</v>
      </c>
      <c r="D23">
        <v>0</v>
      </c>
      <c r="F23" t="s">
        <v>283</v>
      </c>
      <c r="G23">
        <v>5</v>
      </c>
      <c r="H23">
        <v>22</v>
      </c>
    </row>
    <row r="24" spans="2:14" x14ac:dyDescent="0.2">
      <c r="B24" t="s">
        <v>294</v>
      </c>
      <c r="C24">
        <v>2</v>
      </c>
      <c r="D24">
        <v>0</v>
      </c>
      <c r="F24" t="s">
        <v>283</v>
      </c>
      <c r="G24">
        <v>6</v>
      </c>
      <c r="H24">
        <v>22</v>
      </c>
    </row>
    <row r="25" spans="2:14" x14ac:dyDescent="0.2">
      <c r="B25" t="s">
        <v>294</v>
      </c>
      <c r="C25">
        <v>3</v>
      </c>
      <c r="D25" s="7">
        <v>2.708333333333333</v>
      </c>
      <c r="F25" t="s">
        <v>294</v>
      </c>
      <c r="G25">
        <v>1</v>
      </c>
      <c r="H25">
        <v>0</v>
      </c>
      <c r="K25" s="8" t="s">
        <v>28</v>
      </c>
    </row>
    <row r="26" spans="2:14" x14ac:dyDescent="0.2">
      <c r="B26" t="s">
        <v>294</v>
      </c>
      <c r="C26">
        <v>4</v>
      </c>
      <c r="D26" s="7">
        <v>5.4166666666666661</v>
      </c>
      <c r="F26" t="s">
        <v>294</v>
      </c>
      <c r="G26">
        <v>2</v>
      </c>
      <c r="H26">
        <v>0</v>
      </c>
    </row>
    <row r="27" spans="2:14" x14ac:dyDescent="0.2">
      <c r="B27" t="s">
        <v>294</v>
      </c>
      <c r="C27">
        <v>5</v>
      </c>
      <c r="D27" s="7">
        <v>24.375</v>
      </c>
      <c r="F27" t="s">
        <v>294</v>
      </c>
      <c r="G27">
        <v>3</v>
      </c>
      <c r="H27">
        <v>3</v>
      </c>
      <c r="K27" s="9" t="s">
        <v>106</v>
      </c>
    </row>
    <row r="28" spans="2:14" x14ac:dyDescent="0.2">
      <c r="B28" t="s">
        <v>294</v>
      </c>
      <c r="C28">
        <v>6</v>
      </c>
      <c r="D28" s="7">
        <v>24.375</v>
      </c>
      <c r="F28" t="s">
        <v>294</v>
      </c>
      <c r="G28">
        <v>4</v>
      </c>
      <c r="H28">
        <v>5</v>
      </c>
      <c r="K28" s="78" t="s">
        <v>108</v>
      </c>
      <c r="L28" s="79"/>
    </row>
    <row r="29" spans="2:14" x14ac:dyDescent="0.2">
      <c r="F29" t="s">
        <v>294</v>
      </c>
      <c r="G29">
        <v>5</v>
      </c>
      <c r="H29">
        <v>24</v>
      </c>
      <c r="K29" s="10" t="s">
        <v>110</v>
      </c>
      <c r="L29" t="s">
        <v>306</v>
      </c>
    </row>
    <row r="30" spans="2:14" x14ac:dyDescent="0.2">
      <c r="F30" t="s">
        <v>294</v>
      </c>
      <c r="G30">
        <v>6</v>
      </c>
      <c r="H30">
        <v>24</v>
      </c>
      <c r="K30" s="10" t="s">
        <v>114</v>
      </c>
      <c r="L30" t="s">
        <v>115</v>
      </c>
    </row>
    <row r="31" spans="2:14" x14ac:dyDescent="0.2">
      <c r="F31" t="s">
        <v>156</v>
      </c>
      <c r="K31" s="10" t="s">
        <v>118</v>
      </c>
      <c r="L31" t="s">
        <v>119</v>
      </c>
    </row>
    <row r="32" spans="2:14" x14ac:dyDescent="0.2">
      <c r="F32" t="s">
        <v>307</v>
      </c>
      <c r="K32" s="10" t="s">
        <v>122</v>
      </c>
      <c r="L32" t="s">
        <v>123</v>
      </c>
    </row>
    <row r="33" spans="6:13" x14ac:dyDescent="0.2">
      <c r="F33" t="s">
        <v>161</v>
      </c>
      <c r="K33" s="10" t="s">
        <v>126</v>
      </c>
      <c r="L33" t="s">
        <v>127</v>
      </c>
    </row>
    <row r="34" spans="6:13" x14ac:dyDescent="0.2">
      <c r="F34" t="s">
        <v>163</v>
      </c>
      <c r="K34" s="10" t="s">
        <v>308</v>
      </c>
      <c r="L34" t="s">
        <v>309</v>
      </c>
    </row>
    <row r="35" spans="6:13" x14ac:dyDescent="0.2">
      <c r="F35" t="s">
        <v>271</v>
      </c>
      <c r="K35" s="10" t="s">
        <v>132</v>
      </c>
      <c r="L35" t="s">
        <v>310</v>
      </c>
    </row>
    <row r="36" spans="6:13" x14ac:dyDescent="0.2">
      <c r="F36" t="s">
        <v>311</v>
      </c>
      <c r="K36" s="10" t="s">
        <v>137</v>
      </c>
      <c r="L36" t="s">
        <v>138</v>
      </c>
    </row>
    <row r="37" spans="6:13" x14ac:dyDescent="0.2">
      <c r="F37" t="s">
        <v>194</v>
      </c>
    </row>
    <row r="38" spans="6:13" x14ac:dyDescent="0.2">
      <c r="F38" t="s">
        <v>273</v>
      </c>
      <c r="K38" s="78" t="s">
        <v>139</v>
      </c>
      <c r="L38" s="79"/>
      <c r="M38" s="79"/>
    </row>
    <row r="39" spans="6:13" x14ac:dyDescent="0.2">
      <c r="F39" t="s">
        <v>312</v>
      </c>
      <c r="K39" s="10" t="s">
        <v>140</v>
      </c>
      <c r="L39" s="11" t="s">
        <v>141</v>
      </c>
      <c r="M39" s="11" t="s">
        <v>142</v>
      </c>
    </row>
    <row r="40" spans="6:13" x14ac:dyDescent="0.2">
      <c r="F40" t="s">
        <v>165</v>
      </c>
      <c r="K40" s="10" t="s">
        <v>63</v>
      </c>
      <c r="L40">
        <v>2</v>
      </c>
      <c r="M40" t="s">
        <v>313</v>
      </c>
    </row>
    <row r="41" spans="6:13" x14ac:dyDescent="0.2">
      <c r="K41" s="10" t="s">
        <v>130</v>
      </c>
      <c r="L41">
        <v>6</v>
      </c>
      <c r="M41" t="s">
        <v>314</v>
      </c>
    </row>
    <row r="43" spans="6:13" x14ac:dyDescent="0.2">
      <c r="K43" s="12" t="s">
        <v>147</v>
      </c>
      <c r="L43" s="13">
        <v>12</v>
      </c>
    </row>
    <row r="44" spans="6:13" x14ac:dyDescent="0.2">
      <c r="K44" s="10" t="s">
        <v>148</v>
      </c>
      <c r="L44">
        <v>12</v>
      </c>
    </row>
    <row r="46" spans="6:13" x14ac:dyDescent="0.2">
      <c r="K46" s="78" t="s">
        <v>149</v>
      </c>
      <c r="L46" s="79"/>
    </row>
    <row r="47" spans="6:13" x14ac:dyDescent="0.2">
      <c r="K47" s="10" t="s">
        <v>150</v>
      </c>
      <c r="L47">
        <v>1</v>
      </c>
    </row>
    <row r="48" spans="6:13" x14ac:dyDescent="0.2">
      <c r="K48" s="10" t="s">
        <v>151</v>
      </c>
      <c r="L48">
        <v>1</v>
      </c>
    </row>
    <row r="49" spans="11:16" x14ac:dyDescent="0.2">
      <c r="K49" s="10" t="s">
        <v>152</v>
      </c>
      <c r="L49">
        <v>3</v>
      </c>
    </row>
    <row r="50" spans="11:16" x14ac:dyDescent="0.2">
      <c r="K50" s="10" t="s">
        <v>315</v>
      </c>
      <c r="L50">
        <v>6</v>
      </c>
    </row>
    <row r="51" spans="11:16" x14ac:dyDescent="0.2">
      <c r="K51" s="10" t="s">
        <v>154</v>
      </c>
      <c r="L51">
        <v>1</v>
      </c>
    </row>
    <row r="52" spans="11:16" x14ac:dyDescent="0.2">
      <c r="K52" s="10" t="s">
        <v>155</v>
      </c>
      <c r="L52">
        <v>12</v>
      </c>
    </row>
    <row r="54" spans="11:16" x14ac:dyDescent="0.2">
      <c r="K54" s="78" t="s">
        <v>157</v>
      </c>
      <c r="L54" s="79"/>
    </row>
    <row r="55" spans="11:16" x14ac:dyDescent="0.2">
      <c r="K55" s="10" t="s">
        <v>159</v>
      </c>
      <c r="L55" t="s">
        <v>160</v>
      </c>
    </row>
    <row r="56" spans="11:16" x14ac:dyDescent="0.2">
      <c r="K56" s="10" t="s">
        <v>162</v>
      </c>
      <c r="L56">
        <v>2</v>
      </c>
    </row>
    <row r="57" spans="11:16" x14ac:dyDescent="0.2">
      <c r="K57" s="10" t="s">
        <v>164</v>
      </c>
      <c r="L57">
        <v>2</v>
      </c>
    </row>
    <row r="58" spans="11:16" x14ac:dyDescent="0.2">
      <c r="K58" s="10" t="s">
        <v>166</v>
      </c>
      <c r="L58">
        <v>0</v>
      </c>
    </row>
    <row r="59" spans="11:16" x14ac:dyDescent="0.2">
      <c r="K59" s="10" t="s">
        <v>168</v>
      </c>
      <c r="L59" t="s">
        <v>169</v>
      </c>
    </row>
    <row r="60" spans="11:16" x14ac:dyDescent="0.2">
      <c r="K60" s="10" t="s">
        <v>175</v>
      </c>
      <c r="L60" t="s">
        <v>177</v>
      </c>
    </row>
    <row r="62" spans="11:16" x14ac:dyDescent="0.2">
      <c r="K62" s="78" t="s">
        <v>183</v>
      </c>
      <c r="L62" s="79"/>
      <c r="M62" s="79"/>
      <c r="N62" s="79"/>
      <c r="O62" s="79"/>
      <c r="P62" s="79"/>
    </row>
    <row r="63" spans="11:16" ht="32" x14ac:dyDescent="0.2">
      <c r="K63" s="10" t="s">
        <v>185</v>
      </c>
      <c r="L63" s="11" t="s">
        <v>186</v>
      </c>
      <c r="M63" s="11" t="s">
        <v>316</v>
      </c>
      <c r="N63" s="14" t="s">
        <v>188</v>
      </c>
      <c r="O63" s="11" t="s">
        <v>189</v>
      </c>
      <c r="P63" s="14" t="s">
        <v>190</v>
      </c>
    </row>
    <row r="64" spans="11:16" x14ac:dyDescent="0.2">
      <c r="K64" s="10">
        <v>0</v>
      </c>
      <c r="L64" s="11">
        <v>0</v>
      </c>
      <c r="M64" s="11">
        <v>6</v>
      </c>
      <c r="N64">
        <v>39.228810094000004</v>
      </c>
      <c r="O64">
        <v>0.16293809000000001</v>
      </c>
      <c r="P64" s="15">
        <v>9.6790000000000008E-7</v>
      </c>
    </row>
    <row r="65" spans="11:16" x14ac:dyDescent="0.2">
      <c r="K65" s="10">
        <v>1</v>
      </c>
      <c r="L65" s="11">
        <v>0</v>
      </c>
      <c r="M65" s="11">
        <v>7</v>
      </c>
      <c r="N65">
        <v>38.207443230000003</v>
      </c>
      <c r="O65">
        <v>0.19091822999999999</v>
      </c>
      <c r="P65" s="15">
        <v>5.5929999999999996E-6</v>
      </c>
    </row>
    <row r="66" spans="11:16" x14ac:dyDescent="0.2">
      <c r="K66" s="10">
        <v>2</v>
      </c>
      <c r="L66" s="11">
        <v>0</v>
      </c>
      <c r="M66" s="11">
        <v>4</v>
      </c>
      <c r="N66">
        <v>38.337844591</v>
      </c>
      <c r="O66">
        <v>1.165239E-2</v>
      </c>
      <c r="P66" s="15">
        <v>1.948E-7</v>
      </c>
    </row>
    <row r="67" spans="11:16" x14ac:dyDescent="0.2">
      <c r="K67" s="10">
        <v>3</v>
      </c>
      <c r="L67" s="11">
        <v>0</v>
      </c>
      <c r="M67" s="11">
        <v>3</v>
      </c>
      <c r="N67">
        <v>38.346972819999998</v>
      </c>
      <c r="O67">
        <v>5.8065900000000004E-3</v>
      </c>
      <c r="P67" s="15">
        <v>7.1790000000000002E-6</v>
      </c>
    </row>
    <row r="68" spans="11:16" x14ac:dyDescent="0.2">
      <c r="K68" s="10">
        <v>4</v>
      </c>
      <c r="L68" s="11">
        <v>0</v>
      </c>
      <c r="M68" s="11">
        <v>3</v>
      </c>
      <c r="N68">
        <v>38.377948074999999</v>
      </c>
      <c r="O68">
        <v>3.0355299999999998E-3</v>
      </c>
      <c r="P68" s="15">
        <v>6.1109999999999996E-6</v>
      </c>
    </row>
    <row r="69" spans="11:16" x14ac:dyDescent="0.2">
      <c r="K69" s="10">
        <v>5</v>
      </c>
      <c r="L69" s="11">
        <v>0</v>
      </c>
      <c r="M69" s="11">
        <v>3</v>
      </c>
      <c r="N69">
        <v>38.379621184000001</v>
      </c>
      <c r="O69">
        <v>1.0708E-3</v>
      </c>
      <c r="P69" s="15">
        <v>2.2030000000000001E-7</v>
      </c>
    </row>
    <row r="70" spans="11:16" x14ac:dyDescent="0.2">
      <c r="K70" s="10">
        <v>6</v>
      </c>
      <c r="L70" s="11">
        <v>0</v>
      </c>
      <c r="M70" s="11">
        <v>3</v>
      </c>
      <c r="N70">
        <v>38.385075260000001</v>
      </c>
      <c r="O70">
        <v>5.5208000000000004E-4</v>
      </c>
      <c r="P70" s="15">
        <v>1.4719999999999999E-7</v>
      </c>
    </row>
    <row r="71" spans="11:16" x14ac:dyDescent="0.2">
      <c r="K71" s="10">
        <v>7</v>
      </c>
      <c r="L71" s="11">
        <v>0</v>
      </c>
      <c r="M71" s="11">
        <v>3</v>
      </c>
      <c r="N71">
        <v>38.385262806</v>
      </c>
      <c r="O71">
        <v>1.9636E-4</v>
      </c>
      <c r="P71" s="15">
        <v>2.1019999999999999E-8</v>
      </c>
    </row>
    <row r="72" spans="11:16" x14ac:dyDescent="0.2">
      <c r="K72" s="10">
        <v>8</v>
      </c>
      <c r="L72" s="11">
        <v>0</v>
      </c>
      <c r="M72" s="11">
        <v>3</v>
      </c>
      <c r="N72">
        <v>38.386215583999999</v>
      </c>
      <c r="O72">
        <v>9.959E-5</v>
      </c>
      <c r="P72" s="15">
        <v>5.407E-9</v>
      </c>
    </row>
    <row r="73" spans="11:16" x14ac:dyDescent="0.2">
      <c r="K73" s="10">
        <v>9</v>
      </c>
      <c r="L73" s="11">
        <v>0</v>
      </c>
      <c r="M73" s="11">
        <v>2</v>
      </c>
      <c r="N73">
        <v>38.386227931999997</v>
      </c>
      <c r="O73">
        <v>3.5760000000000003E-5</v>
      </c>
      <c r="P73" s="15">
        <v>9.8200000000000008E-6</v>
      </c>
    </row>
    <row r="74" spans="11:16" x14ac:dyDescent="0.2">
      <c r="K74" s="10">
        <v>10</v>
      </c>
      <c r="L74" s="11">
        <v>0</v>
      </c>
      <c r="M74" s="11">
        <v>2</v>
      </c>
      <c r="N74">
        <v>38.386394029999998</v>
      </c>
      <c r="O74">
        <v>2.0950000000000001E-5</v>
      </c>
      <c r="P74" s="15">
        <v>9.4229999999999994E-6</v>
      </c>
    </row>
    <row r="75" spans="11:16" x14ac:dyDescent="0.2">
      <c r="K75" s="10">
        <v>11</v>
      </c>
      <c r="L75" s="11">
        <v>0</v>
      </c>
      <c r="M75" s="11">
        <v>1</v>
      </c>
      <c r="N75">
        <v>38.386394015</v>
      </c>
      <c r="O75">
        <v>6.2700000000000001E-6</v>
      </c>
      <c r="P75" s="15">
        <v>2.745E-6</v>
      </c>
    </row>
    <row r="76" spans="11:16" x14ac:dyDescent="0.2">
      <c r="K76" s="10">
        <v>12</v>
      </c>
      <c r="L76" s="11">
        <v>0</v>
      </c>
      <c r="M76" s="11">
        <v>1</v>
      </c>
      <c r="N76">
        <v>38.386420000000001</v>
      </c>
      <c r="O76">
        <v>3.9299999999999996E-6</v>
      </c>
      <c r="P76" s="15">
        <v>3.6229999999999999E-6</v>
      </c>
    </row>
    <row r="77" spans="11:16" x14ac:dyDescent="0.2">
      <c r="K77" s="10">
        <v>13</v>
      </c>
      <c r="L77" s="11">
        <v>0</v>
      </c>
      <c r="M77" s="11">
        <v>0</v>
      </c>
      <c r="N77">
        <v>38.386416615000002</v>
      </c>
      <c r="O77">
        <v>1.06E-6</v>
      </c>
      <c r="P77" s="15">
        <v>5.7039999999999999E-6</v>
      </c>
    </row>
    <row r="78" spans="11:16" x14ac:dyDescent="0.2">
      <c r="K78" s="10">
        <v>14</v>
      </c>
      <c r="L78" s="11">
        <v>0</v>
      </c>
      <c r="M78" s="11">
        <v>0</v>
      </c>
      <c r="N78">
        <v>38.386419979999999</v>
      </c>
      <c r="O78">
        <v>4.2E-7</v>
      </c>
      <c r="P78" s="15">
        <v>3.512E-6</v>
      </c>
    </row>
    <row r="79" spans="11:16" x14ac:dyDescent="0.2">
      <c r="K79" s="10">
        <v>15</v>
      </c>
      <c r="L79" s="11">
        <v>0</v>
      </c>
      <c r="M79" s="11">
        <v>0</v>
      </c>
      <c r="N79">
        <v>38.386418577999997</v>
      </c>
      <c r="O79">
        <v>2.1E-7</v>
      </c>
      <c r="P79" s="15">
        <v>3.8550000000000004E-6</v>
      </c>
    </row>
    <row r="80" spans="11:16" x14ac:dyDescent="0.2">
      <c r="K80" s="10">
        <v>16</v>
      </c>
      <c r="L80" s="11">
        <v>0</v>
      </c>
      <c r="M80" s="11">
        <v>0</v>
      </c>
      <c r="N80">
        <v>38.386419294</v>
      </c>
      <c r="O80">
        <v>8.9999999999999999E-8</v>
      </c>
      <c r="P80" s="15">
        <v>3.456E-6</v>
      </c>
    </row>
    <row r="81" spans="11:16" x14ac:dyDescent="0.2">
      <c r="K81" s="10">
        <v>17</v>
      </c>
      <c r="L81" s="11">
        <v>0</v>
      </c>
      <c r="M81" s="11">
        <v>0</v>
      </c>
      <c r="N81">
        <v>38.386418982999999</v>
      </c>
      <c r="O81">
        <v>4.0000000000000001E-8</v>
      </c>
      <c r="P81" s="15">
        <v>3.4340000000000001E-6</v>
      </c>
    </row>
    <row r="82" spans="11:16" x14ac:dyDescent="0.2">
      <c r="K82" s="10">
        <v>18</v>
      </c>
      <c r="L82" s="11">
        <v>0</v>
      </c>
      <c r="M82" s="11">
        <v>0</v>
      </c>
      <c r="N82">
        <v>38.386419132</v>
      </c>
      <c r="O82">
        <v>2E-8</v>
      </c>
      <c r="P82" s="15">
        <v>3.4419999999999998E-6</v>
      </c>
    </row>
    <row r="83" spans="11:16" x14ac:dyDescent="0.2">
      <c r="K83" s="10">
        <v>19</v>
      </c>
      <c r="L83" s="11">
        <v>0</v>
      </c>
      <c r="M83" s="11">
        <v>0</v>
      </c>
      <c r="N83">
        <v>38.386419064999998</v>
      </c>
      <c r="O83">
        <v>1E-8</v>
      </c>
      <c r="P83" s="15">
        <v>3.4369999999999999E-6</v>
      </c>
    </row>
    <row r="85" spans="11:16" x14ac:dyDescent="0.2">
      <c r="K85" s="16" t="s">
        <v>317</v>
      </c>
    </row>
    <row r="87" spans="11:16" x14ac:dyDescent="0.2">
      <c r="K87" s="78" t="s">
        <v>198</v>
      </c>
      <c r="L87" s="79"/>
    </row>
    <row r="88" spans="11:16" x14ac:dyDescent="0.2">
      <c r="K88" s="17" t="s">
        <v>318</v>
      </c>
      <c r="L88">
        <v>38.39</v>
      </c>
    </row>
    <row r="89" spans="11:16" x14ac:dyDescent="0.2">
      <c r="K89" s="10" t="s">
        <v>205</v>
      </c>
      <c r="L89">
        <v>10.039999999999999</v>
      </c>
    </row>
    <row r="90" spans="11:16" x14ac:dyDescent="0.2">
      <c r="K90" s="10" t="s">
        <v>206</v>
      </c>
      <c r="L90">
        <v>1</v>
      </c>
    </row>
    <row r="92" spans="11:16" x14ac:dyDescent="0.2">
      <c r="K92" s="78" t="s">
        <v>207</v>
      </c>
      <c r="L92" s="79"/>
      <c r="M92" s="79"/>
    </row>
    <row r="93" spans="11:16" ht="32" x14ac:dyDescent="0.2">
      <c r="K93" s="10" t="s">
        <v>208</v>
      </c>
      <c r="L93" s="11" t="s">
        <v>210</v>
      </c>
      <c r="M93" s="14" t="s">
        <v>211</v>
      </c>
    </row>
    <row r="94" spans="11:16" x14ac:dyDescent="0.2">
      <c r="K94" s="10" t="s">
        <v>130</v>
      </c>
      <c r="L94">
        <v>1.8593</v>
      </c>
      <c r="M94">
        <v>1.6154999999999999</v>
      </c>
    </row>
    <row r="95" spans="11:16" x14ac:dyDescent="0.2">
      <c r="K95" s="10" t="s">
        <v>231</v>
      </c>
      <c r="L95">
        <v>0.53879999999999995</v>
      </c>
      <c r="M95">
        <v>0.43469999999999998</v>
      </c>
    </row>
    <row r="97" spans="11:15" x14ac:dyDescent="0.2">
      <c r="K97" s="78" t="s">
        <v>215</v>
      </c>
      <c r="L97" s="79"/>
      <c r="M97" s="79"/>
      <c r="N97" s="79"/>
      <c r="O97" s="79"/>
    </row>
    <row r="98" spans="11:15" x14ac:dyDescent="0.2">
      <c r="K98" s="18" t="s">
        <v>216</v>
      </c>
      <c r="L98" s="19" t="s">
        <v>217</v>
      </c>
      <c r="M98" s="19" t="s">
        <v>218</v>
      </c>
      <c r="N98" s="19" t="s">
        <v>219</v>
      </c>
      <c r="O98" s="19" t="s">
        <v>220</v>
      </c>
    </row>
    <row r="99" spans="11:15" x14ac:dyDescent="0.2">
      <c r="K99" s="18" t="s">
        <v>63</v>
      </c>
      <c r="L99" s="20">
        <v>1</v>
      </c>
      <c r="M99" s="20">
        <v>5</v>
      </c>
      <c r="N99" s="20">
        <v>3.63</v>
      </c>
      <c r="O99" s="20">
        <v>0.115</v>
      </c>
    </row>
    <row r="101" spans="11:15" x14ac:dyDescent="0.2">
      <c r="K101" s="9"/>
    </row>
    <row r="1048576" spans="1:1" x14ac:dyDescent="0.2">
      <c r="A1048576" s="1"/>
    </row>
  </sheetData>
  <mergeCells count="9">
    <mergeCell ref="K87:L87"/>
    <mergeCell ref="K92:M92"/>
    <mergeCell ref="K97:O97"/>
    <mergeCell ref="K19:N19"/>
    <mergeCell ref="K28:L28"/>
    <mergeCell ref="K38:M38"/>
    <mergeCell ref="K46:L46"/>
    <mergeCell ref="K54:L54"/>
    <mergeCell ref="K62:P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OSU</vt:lpstr>
      <vt:lpstr>Heatherwoode</vt:lpstr>
      <vt:lpstr>Blue Ash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Foley, Liz</cp:lastModifiedBy>
  <cp:revision/>
  <dcterms:created xsi:type="dcterms:W3CDTF">2024-06-07T18:33:57Z</dcterms:created>
  <dcterms:modified xsi:type="dcterms:W3CDTF">2024-09-17T14:27:55Z</dcterms:modified>
  <cp:category/>
  <cp:contentStatus/>
</cp:coreProperties>
</file>