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8_{D9C0DBBC-1F48-4024-8A44-3AE5C86BFF0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OSU" sheetId="1" r:id="rId1"/>
    <sheet name="Heatherwoode" sheetId="2" r:id="rId2"/>
    <sheet name="Blue As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1" l="1"/>
  <c r="J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J14" i="3"/>
  <c r="S14" i="3" s="1"/>
  <c r="J13" i="3"/>
  <c r="S13" i="3" s="1"/>
  <c r="J12" i="3"/>
  <c r="S12" i="3" s="1"/>
  <c r="J11" i="3"/>
  <c r="S11" i="3" s="1"/>
  <c r="J10" i="3"/>
  <c r="S10" i="3" s="1"/>
  <c r="J9" i="3"/>
  <c r="S9" i="3" s="1"/>
  <c r="J8" i="3"/>
  <c r="S8" i="3" s="1"/>
  <c r="J7" i="3"/>
  <c r="S7" i="3" s="1"/>
  <c r="J6" i="3"/>
  <c r="S6" i="3" s="1"/>
  <c r="J5" i="3"/>
  <c r="S5" i="3" s="1"/>
  <c r="J4" i="3"/>
  <c r="S4" i="3" s="1"/>
  <c r="J3" i="3"/>
  <c r="S3" i="3" s="1"/>
  <c r="S2" i="3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Z2" i="1" l="1"/>
  <c r="Y2" i="1"/>
  <c r="Z3" i="1"/>
  <c r="Y3" i="1"/>
  <c r="Z4" i="1"/>
  <c r="Y4" i="1"/>
  <c r="Z5" i="1"/>
  <c r="Y5" i="1"/>
  <c r="Z6" i="1"/>
  <c r="Y6" i="1"/>
  <c r="Z7" i="1"/>
  <c r="Y7" i="1"/>
  <c r="Z8" i="1"/>
  <c r="Y8" i="1"/>
  <c r="Z9" i="1"/>
  <c r="Y9" i="1"/>
  <c r="Z10" i="1"/>
  <c r="Y10" i="1"/>
  <c r="Z11" i="1"/>
  <c r="Y11" i="1"/>
  <c r="Z12" i="1"/>
  <c r="Y12" i="1"/>
  <c r="Z13" i="1"/>
  <c r="Y13" i="1"/>
  <c r="Z14" i="1"/>
  <c r="Y14" i="1"/>
  <c r="Z15" i="1"/>
  <c r="Y15" i="1"/>
  <c r="Z16" i="1"/>
  <c r="Y16" i="1"/>
  <c r="Z17" i="1"/>
  <c r="Y17" i="1"/>
  <c r="Z18" i="1"/>
  <c r="Y18" i="1"/>
  <c r="Z19" i="1"/>
  <c r="Y19" i="1"/>
  <c r="Z20" i="1"/>
  <c r="Y20" i="1"/>
  <c r="Z21" i="1"/>
  <c r="Y21" i="1"/>
  <c r="Z22" i="1"/>
  <c r="Y22" i="1"/>
  <c r="Z23" i="1"/>
  <c r="Y23" i="1"/>
  <c r="Z24" i="1"/>
  <c r="Y24" i="1"/>
  <c r="Z25" i="1"/>
  <c r="Y25" i="1"/>
  <c r="Z26" i="1"/>
  <c r="Y26" i="1"/>
  <c r="Z27" i="1"/>
  <c r="Y27" i="1"/>
  <c r="Z28" i="1"/>
  <c r="Y28" i="1"/>
  <c r="Z29" i="1"/>
  <c r="Y29" i="1"/>
  <c r="Z30" i="1"/>
  <c r="Y30" i="1"/>
  <c r="Z31" i="1"/>
  <c r="Y31" i="1"/>
  <c r="Z32" i="1"/>
  <c r="Y32" i="1"/>
  <c r="Z33" i="1"/>
  <c r="Y33" i="1"/>
  <c r="Z34" i="1"/>
  <c r="Y34" i="1"/>
  <c r="Z35" i="1"/>
  <c r="Y35" i="1"/>
  <c r="Z36" i="1"/>
  <c r="Y36" i="1"/>
  <c r="Z37" i="1"/>
  <c r="Y37" i="1"/>
  <c r="Z38" i="1"/>
  <c r="Y38" i="1"/>
  <c r="Z39" i="1"/>
  <c r="Y39" i="1"/>
  <c r="Z40" i="1"/>
  <c r="Y40" i="1"/>
  <c r="Z41" i="1"/>
  <c r="Y41" i="1"/>
  <c r="Z42" i="1"/>
  <c r="Y42" i="1"/>
  <c r="Z43" i="1"/>
  <c r="Y43" i="1"/>
  <c r="Z44" i="1"/>
  <c r="Y44" i="1"/>
  <c r="Z45" i="1"/>
  <c r="Y45" i="1"/>
</calcChain>
</file>

<file path=xl/sharedStrings.xml><?xml version="1.0" encoding="utf-8"?>
<sst xmlns="http://schemas.openxmlformats.org/spreadsheetml/2006/main" count="1700" uniqueCount="304">
  <si>
    <t>Date Collected</t>
  </si>
  <si>
    <t>First Application:</t>
  </si>
  <si>
    <t>1st App Conditions</t>
  </si>
  <si>
    <t>Second Application</t>
  </si>
  <si>
    <t>2nd App Conditions</t>
  </si>
  <si>
    <t>Third Application</t>
  </si>
  <si>
    <t>3rd App conditions</t>
  </si>
  <si>
    <t>Site</t>
  </si>
  <si>
    <t>Treatment</t>
  </si>
  <si>
    <t>Code</t>
  </si>
  <si>
    <t>Block</t>
  </si>
  <si>
    <t>Thatch Depth</t>
  </si>
  <si>
    <t>Samples</t>
  </si>
  <si>
    <t>Plug Size</t>
  </si>
  <si>
    <t>Total area Square feet</t>
  </si>
  <si>
    <t>Total Larvae + New adults</t>
  </si>
  <si>
    <t>First Instar</t>
  </si>
  <si>
    <t>Second Instar</t>
  </si>
  <si>
    <t>Third Instar</t>
  </si>
  <si>
    <t>Fourth Instar</t>
  </si>
  <si>
    <t>Fifth Instar</t>
  </si>
  <si>
    <t>Pupae</t>
  </si>
  <si>
    <t>New Adult</t>
  </si>
  <si>
    <t>Old Adult</t>
  </si>
  <si>
    <t>Larvae/square foot</t>
  </si>
  <si>
    <t>Average Instar</t>
  </si>
  <si>
    <t>Notes</t>
  </si>
  <si>
    <t>data OSU;</t>
  </si>
  <si>
    <t>The SAS System</t>
  </si>
  <si>
    <t>negative binomial distribution (better fit than poisson distribution)</t>
  </si>
  <si>
    <t>log transformation (fit better than negative binomial in residuals)</t>
  </si>
  <si>
    <t> </t>
  </si>
  <si>
    <t>A</t>
  </si>
  <si>
    <t>App 1</t>
  </si>
  <si>
    <t>App 2</t>
  </si>
  <si>
    <t>App 3</t>
  </si>
  <si>
    <t>App 4</t>
  </si>
  <si>
    <t>4/16/2024, 2:30-4:30PM</t>
  </si>
  <si>
    <t>Sunny, Clear, mild wind, 80F air, 68F@3" &amp; 73F@1"</t>
  </si>
  <si>
    <t>4/29/2024, 11:00AM-12:00PM</t>
  </si>
  <si>
    <t>Sunny, Clear, 14mph wind, 80F air, 62F@3" &amp; 74F@1"</t>
  </si>
  <si>
    <t>5/6/2024, 2:00-3:00PM</t>
  </si>
  <si>
    <t>Cloudy, light rain, no wind, 69F air, 68F@3" &amp; 69F@1"</t>
  </si>
  <si>
    <t>OSU</t>
  </si>
  <si>
    <t>TA</t>
  </si>
  <si>
    <t>B1</t>
  </si>
  <si>
    <t>&gt;1/8"</t>
  </si>
  <si>
    <t>input treatment block$ larvae;</t>
  </si>
  <si>
    <t>TB</t>
  </si>
  <si>
    <t>datalines;</t>
  </si>
  <si>
    <t>The MEANS Procedure</t>
  </si>
  <si>
    <t>y=log(larvae+1);</t>
  </si>
  <si>
    <t>B</t>
  </si>
  <si>
    <t>Adult Peak Migration</t>
  </si>
  <si>
    <t>Hatch - Small Larvae (L1 - L2)               Inside Stems</t>
  </si>
  <si>
    <t>Medium Larvae (L2.5-L3)  Emergence from Stems</t>
  </si>
  <si>
    <t>Large Larvae (L4 - L5) Feeding on Crowns/Damage</t>
  </si>
  <si>
    <t>TC</t>
  </si>
  <si>
    <t>Analysis Variable : larvae</t>
  </si>
  <si>
    <t>Forsythia 1/2 gold:1/2 green</t>
  </si>
  <si>
    <t>Dogwood/Redbud full bloom</t>
  </si>
  <si>
    <t>Catawba Rhododendron full bloom</t>
  </si>
  <si>
    <t>TD</t>
  </si>
  <si>
    <t>treatment</t>
  </si>
  <si>
    <t>N Obs</t>
  </si>
  <si>
    <t>Mean</t>
  </si>
  <si>
    <t>Std Error</t>
  </si>
  <si>
    <t>%control</t>
  </si>
  <si>
    <t>Treatment 1</t>
  </si>
  <si>
    <t>Suprado [15]</t>
  </si>
  <si>
    <t>TE</t>
  </si>
  <si>
    <t>Treatment 2</t>
  </si>
  <si>
    <t>TF</t>
  </si>
  <si>
    <t>Treatment 3</t>
  </si>
  <si>
    <t>TG</t>
  </si>
  <si>
    <t>Treatment 4</t>
  </si>
  <si>
    <t>TH</t>
  </si>
  <si>
    <t>1 Pupae looks like malformed adult</t>
  </si>
  <si>
    <t>Treatment 5</t>
  </si>
  <si>
    <t xml:space="preserve">Talstar/Bifen </t>
  </si>
  <si>
    <t>McGraw’s current recommendation</t>
  </si>
  <si>
    <t>TI</t>
  </si>
  <si>
    <t>Treatment 6</t>
  </si>
  <si>
    <t>Talstar/Bifen</t>
  </si>
  <si>
    <t>TJ</t>
  </si>
  <si>
    <t>Treatment 7</t>
  </si>
  <si>
    <t>Scimitar/ Lambda</t>
  </si>
  <si>
    <t>Acelepryn</t>
  </si>
  <si>
    <t>Ference</t>
  </si>
  <si>
    <t>Weevil Trak program</t>
  </si>
  <si>
    <t>TK</t>
  </si>
  <si>
    <t>Treatment 8</t>
  </si>
  <si>
    <t>DeltaGard/ D-Fense</t>
  </si>
  <si>
    <t>Tetrino</t>
  </si>
  <si>
    <t>Dylox</t>
  </si>
  <si>
    <t>High end Envu program</t>
  </si>
  <si>
    <t>B2</t>
  </si>
  <si>
    <t>Treatment 9</t>
  </si>
  <si>
    <t>Treatment 10</t>
  </si>
  <si>
    <t>MatchPoint</t>
  </si>
  <si>
    <t>Corteva program</t>
  </si>
  <si>
    <t>Treatment 11</t>
  </si>
  <si>
    <t>Untreated check</t>
  </si>
  <si>
    <t>T1</t>
  </si>
  <si>
    <t>T2</t>
  </si>
  <si>
    <t>T3</t>
  </si>
  <si>
    <t>The GLIMMIX Procedure</t>
  </si>
  <si>
    <t>T4</t>
  </si>
  <si>
    <t>Model Information</t>
  </si>
  <si>
    <t>T5</t>
  </si>
  <si>
    <t>Data Set</t>
  </si>
  <si>
    <t>WORK.OSU</t>
  </si>
  <si>
    <t>T6</t>
  </si>
  <si>
    <t>B3</t>
  </si>
  <si>
    <t>Response Variable</t>
  </si>
  <si>
    <t>larvae</t>
  </si>
  <si>
    <t>y</t>
  </si>
  <si>
    <t>T7</t>
  </si>
  <si>
    <t>Response Distribution</t>
  </si>
  <si>
    <t>Negative Binomial</t>
  </si>
  <si>
    <t>Gaussian</t>
  </si>
  <si>
    <t>T8</t>
  </si>
  <si>
    <t>Link Function</t>
  </si>
  <si>
    <t>Log</t>
  </si>
  <si>
    <t>Identity</t>
  </si>
  <si>
    <t>T9</t>
  </si>
  <si>
    <t>Variance Function</t>
  </si>
  <si>
    <t>Default</t>
  </si>
  <si>
    <t>T10</t>
  </si>
  <si>
    <t>Variance Matrix Blocked By</t>
  </si>
  <si>
    <t>block</t>
  </si>
  <si>
    <t>T11</t>
  </si>
  <si>
    <t>Estimation Technique</t>
  </si>
  <si>
    <t>Maximum Likelihood</t>
  </si>
  <si>
    <t>Restricted Maximum Likelihood</t>
  </si>
  <si>
    <t>Likelihood Approximation</t>
  </si>
  <si>
    <t>Gauss-Hermite Quadrature</t>
  </si>
  <si>
    <t>Degrees of Freedom Method</t>
  </si>
  <si>
    <t>Containment</t>
  </si>
  <si>
    <t>Class Level Information</t>
  </si>
  <si>
    <t>Class</t>
  </si>
  <si>
    <t>Levels</t>
  </si>
  <si>
    <t>Values</t>
  </si>
  <si>
    <t>average stage from control</t>
  </si>
  <si>
    <t>1 2 3 4 5 6 7 8 9 10 11</t>
  </si>
  <si>
    <t>B4</t>
  </si>
  <si>
    <t>B1 B2 B3 B4</t>
  </si>
  <si>
    <t>Number of Observations Read</t>
  </si>
  <si>
    <t>Number of Observations Used</t>
  </si>
  <si>
    <t>Dimensions</t>
  </si>
  <si>
    <t>G-side Cov. Parameters</t>
  </si>
  <si>
    <t>R-side Cov. Parameters</t>
  </si>
  <si>
    <t>Columns in X</t>
  </si>
  <si>
    <t>Columns in Z per Subject</t>
  </si>
  <si>
    <t>Subjects (Blocks in V)</t>
  </si>
  <si>
    <t>Max Obs per Subject</t>
  </si>
  <si>
    <t>;</t>
  </si>
  <si>
    <t>Optimization Information</t>
  </si>
  <si>
    <t xml:space="preserve">proc means data=OSU mean stderr;                      </t>
  </si>
  <si>
    <t>Optimization Technique</t>
  </si>
  <si>
    <t>Dual Quasi-Newton</t>
  </si>
  <si>
    <t xml:space="preserve">var larvae;                     </t>
  </si>
  <si>
    <t>Parameters in Optimization</t>
  </si>
  <si>
    <t xml:space="preserve">class treatment;                       </t>
  </si>
  <si>
    <t>Lower Boundaries</t>
  </si>
  <si>
    <t>run;</t>
  </si>
  <si>
    <t>Upper Boundaries</t>
  </si>
  <si>
    <t>proc glimmix data=OSU method=quadrature plots=residualpanel;</t>
  </si>
  <si>
    <t>Fixed Effects</t>
  </si>
  <si>
    <t>Profiled</t>
  </si>
  <si>
    <t>class treatment block;</t>
  </si>
  <si>
    <t>Not Profiled</t>
  </si>
  <si>
    <t>proc glimmix data=OSU plots=residualpanel;</t>
  </si>
  <si>
    <t>Residual Variance</t>
  </si>
  <si>
    <r>
      <rPr>
        <sz val="11"/>
        <color rgb="FF000000"/>
        <rFont val="Aptos Narrow"/>
        <scheme val="minor"/>
      </rPr>
      <t>model larvae=treatment/</t>
    </r>
    <r>
      <rPr>
        <sz val="11"/>
        <color rgb="FFFF0000"/>
        <rFont val="Aptos Narrow"/>
        <scheme val="minor"/>
      </rPr>
      <t>d=negbin;</t>
    </r>
  </si>
  <si>
    <t>Starting From</t>
  </si>
  <si>
    <t>GLM estimates</t>
  </si>
  <si>
    <t>Data</t>
  </si>
  <si>
    <t>random intercept / subject=block;</t>
  </si>
  <si>
    <t>Quadrature Points</t>
  </si>
  <si>
    <t>model y=treatment;</t>
  </si>
  <si>
    <t xml:space="preserve">lsmeans treatment / Adjust=Tukey lines plots=meanplot (cl join);                      </t>
  </si>
  <si>
    <t>random intercept/subject=block;</t>
  </si>
  <si>
    <t>Iteration History</t>
  </si>
  <si>
    <t xml:space="preserve">lsmeans treatment / Adjust=Tukey lines plots=meanplot (cl join);  </t>
  </si>
  <si>
    <t>Iteration</t>
  </si>
  <si>
    <t>Restarts</t>
  </si>
  <si>
    <t>Evaluations</t>
  </si>
  <si>
    <t>Objective
Function</t>
  </si>
  <si>
    <t>Change</t>
  </si>
  <si>
    <t>Max
Gradient</t>
  </si>
  <si>
    <t>or:</t>
  </si>
  <si>
    <t xml:space="preserve">Proc glimmix data=OSU method=quadrature plots=residualpanel;                           </t>
  </si>
  <si>
    <t>.</t>
  </si>
  <si>
    <t xml:space="preserve">class treatment block;                   </t>
  </si>
  <si>
    <r>
      <rPr>
        <sz val="11"/>
        <color rgb="FF000000"/>
        <rFont val="Aptos Narrow"/>
        <scheme val="minor"/>
      </rPr>
      <t xml:space="preserve">model larvae = treatment / </t>
    </r>
    <r>
      <rPr>
        <sz val="11"/>
        <color rgb="FFFF0000"/>
        <rFont val="Aptos Narrow"/>
        <scheme val="minor"/>
      </rPr>
      <t>dist=poisson;</t>
    </r>
  </si>
  <si>
    <t>Convergence criterion (ABSGCONV=0.00001) satisfied.</t>
  </si>
  <si>
    <t>Estimated G matrix is not positive definite.</t>
  </si>
  <si>
    <t>Fit Statistics</t>
  </si>
  <si>
    <t>-2 Res Log Likelihood</t>
  </si>
  <si>
    <t>AIC (smaller is better)</t>
  </si>
  <si>
    <t>AICC (smaller is better)</t>
  </si>
  <si>
    <t>BIC (smaller is better)</t>
  </si>
  <si>
    <t>CAIC (smaller is better)</t>
  </si>
  <si>
    <t>HQIC (smaller is better)</t>
  </si>
  <si>
    <t>Generalized Chi-Square</t>
  </si>
  <si>
    <t>Gener. Chi-Square / DF</t>
  </si>
  <si>
    <t>Covariance Parameter Estimates</t>
  </si>
  <si>
    <t>Cov Parm</t>
  </si>
  <si>
    <t>Subject</t>
  </si>
  <si>
    <t>Estimate</t>
  </si>
  <si>
    <t>Standard
Error</t>
  </si>
  <si>
    <t>Convergence criterion (GCONV=1E-8) satisfied.</t>
  </si>
  <si>
    <t>Intercept</t>
  </si>
  <si>
    <t>Residual</t>
  </si>
  <si>
    <t>Type III Tests of Fixed Effects</t>
  </si>
  <si>
    <t>Effect</t>
  </si>
  <si>
    <t>Num DF</t>
  </si>
  <si>
    <t>Den DF</t>
  </si>
  <si>
    <t>F Value</t>
  </si>
  <si>
    <t>Pr &gt; F</t>
  </si>
  <si>
    <t>-2 Log Likelihood</t>
  </si>
  <si>
    <t>treatment Least Squares Means</t>
  </si>
  <si>
    <t>DF</t>
  </si>
  <si>
    <t>t Value</t>
  </si>
  <si>
    <t>Pr &gt; |t|</t>
  </si>
  <si>
    <t>Fit Statistics for Conditional Distribution</t>
  </si>
  <si>
    <t>-2 log L(larvae | r. effects)</t>
  </si>
  <si>
    <t>Pearson Chi-Square</t>
  </si>
  <si>
    <t>Pearson Chi-Square / DF</t>
  </si>
  <si>
    <t>&lt;.0001</t>
  </si>
  <si>
    <t>Scale</t>
  </si>
  <si>
    <t>Differences of treatment Least Squares Means
Adjustment for Multiple Comparisons: Tukey</t>
  </si>
  <si>
    <t>_treatment</t>
  </si>
  <si>
    <t>Standard Error</t>
  </si>
  <si>
    <t>Adj P</t>
  </si>
  <si>
    <t>Differences of treatment Least Squares Means
Adjustment for Multiple Comparisons: Tukey-Kramer</t>
  </si>
  <si>
    <t>Tukey Grouping for
treatment Least Squares
Means (Alpha=0.05)</t>
  </si>
  <si>
    <t>LS-means with the
same letter are not
significantly different.</t>
  </si>
  <si>
    <t>Tukey-Kramer Grouping
for treatment Least
Squares Means (Alpha=0.05)</t>
  </si>
  <si>
    <t>LS-means with the
same letter are
not significantly
different.</t>
  </si>
  <si>
    <t>Date_Collected</t>
  </si>
  <si>
    <t>Thatch_Depth</t>
  </si>
  <si>
    <t>Plug_Size</t>
  </si>
  <si>
    <t>Total_area_Square_feet</t>
  </si>
  <si>
    <t>Total_Larvae_New_adults</t>
  </si>
  <si>
    <t>First_Instar</t>
  </si>
  <si>
    <t>Second_Instar</t>
  </si>
  <si>
    <t>Third_Instar</t>
  </si>
  <si>
    <t>Fourth_Instar</t>
  </si>
  <si>
    <t>Fifth_Instar</t>
  </si>
  <si>
    <t>New_Adult</t>
  </si>
  <si>
    <t>Old_Adult</t>
  </si>
  <si>
    <t>Larvae_per_square_foot</t>
  </si>
  <si>
    <t>Heatherwoode</t>
  </si>
  <si>
    <t>1/4"</t>
  </si>
  <si>
    <t>T12</t>
  </si>
  <si>
    <t>T13</t>
  </si>
  <si>
    <t>B5</t>
  </si>
  <si>
    <t>B6</t>
  </si>
  <si>
    <t>Thatch Depth (inch)</t>
  </si>
  <si>
    <t># Samples</t>
  </si>
  <si>
    <t>Plug Size (inch)</t>
  </si>
  <si>
    <t>Average stage</t>
  </si>
  <si>
    <t>Blue Ash</t>
  </si>
  <si>
    <t>UB1</t>
  </si>
  <si>
    <t>Untreated</t>
  </si>
  <si>
    <t>1/8"</t>
  </si>
  <si>
    <t>2 3/8"</t>
  </si>
  <si>
    <t>Approach</t>
  </si>
  <si>
    <t>UB2</t>
  </si>
  <si>
    <t>UB3</t>
  </si>
  <si>
    <t>Fairway</t>
  </si>
  <si>
    <t>UB4</t>
  </si>
  <si>
    <t>UB5</t>
  </si>
  <si>
    <t>UB6</t>
  </si>
  <si>
    <t>TB1</t>
  </si>
  <si>
    <t>Aloft</t>
  </si>
  <si>
    <t>TB2</t>
  </si>
  <si>
    <t>TB3</t>
  </si>
  <si>
    <t>TB4</t>
  </si>
  <si>
    <t>TB5</t>
  </si>
  <si>
    <t>TB6</t>
  </si>
  <si>
    <t>Extra (treated approach next to green)</t>
  </si>
  <si>
    <t>Note: plot size 10' by 10' for untreated control; treated samples were taken from plots ajacent to untreated plots for consistency in ABW distribution. 12 turf plugs were taken randomly from each plot (2' inside from edges)</t>
  </si>
  <si>
    <t>Larvae</t>
  </si>
  <si>
    <t>data BlueAsh;</t>
  </si>
  <si>
    <t>input treatment$ block larvae;</t>
  </si>
  <si>
    <t>Untreate</t>
  </si>
  <si>
    <t>WORK.BLUEASH</t>
  </si>
  <si>
    <t xml:space="preserve">proc means data=BlueAsh mean stderr;                      </t>
  </si>
  <si>
    <t>Variance Matrix</t>
  </si>
  <si>
    <t>Not blocked</t>
  </si>
  <si>
    <t xml:space="preserve">run;                    </t>
  </si>
  <si>
    <t>Residual PL</t>
  </si>
  <si>
    <t xml:space="preserve">Proc glimmix data=BlueAsh plots=residualpanel;                        </t>
  </si>
  <si>
    <t xml:space="preserve">model larvae = treatment/d=negbin;                     </t>
  </si>
  <si>
    <t>random block;</t>
  </si>
  <si>
    <t>Aloft Untreate</t>
  </si>
  <si>
    <t>1 2 3 4 5 6</t>
  </si>
  <si>
    <t>Columns in Z</t>
  </si>
  <si>
    <t>Subiterations</t>
  </si>
  <si>
    <t>Convergence criterion (PCONV=1.11022E-8) satisfied.</t>
  </si>
  <si>
    <t>-2 Res Log Pseudo-Likelihood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</si>
</sst>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Aptos Narrow"/>
      <family val="2"/>
      <scheme val="minor"/>
    </font>
    <font>
      <sz val="11"/>
      <color rgb="FF444444"/>
      <name val="Aptos Narrow"/>
    </font>
    <font>
      <sz val="11"/>
      <color rgb="FFFF000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0"/>
      <color rgb="FF112277"/>
      <name val="Arial"/>
      <family val="2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sz val="10"/>
      <color rgb="FFFF0000"/>
      <name val="Arial"/>
      <family val="2"/>
    </font>
    <font>
      <sz val="12"/>
      <color rgb="FF000000"/>
      <name val="Times New Roman"/>
      <family val="1"/>
      <charset val="1"/>
    </font>
    <font>
      <sz val="11"/>
      <color theme="1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/>
      <right/>
      <top style="thin">
        <color rgb="FFC1C1C1"/>
      </top>
      <bottom/>
      <diagonal/>
    </border>
    <border>
      <left style="thin">
        <color rgb="FFC1C1C1"/>
      </left>
      <right/>
      <top/>
      <bottom/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0" fillId="0" borderId="0" xfId="0" applyNumberFormat="1"/>
    <xf numFmtId="0" fontId="3" fillId="2" borderId="0" xfId="0" applyFont="1" applyFill="1"/>
    <xf numFmtId="0" fontId="3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4" fillId="0" borderId="0" xfId="0" applyFont="1" applyAlignment="1">
      <alignment wrapText="1"/>
    </xf>
    <xf numFmtId="11" fontId="0" fillId="0" borderId="0" xfId="0" applyNumberFormat="1"/>
    <xf numFmtId="0" fontId="0" fillId="0" borderId="1" xfId="0" applyBorder="1"/>
    <xf numFmtId="0" fontId="4" fillId="0" borderId="3" xfId="0" quotePrefix="1" applyFont="1" applyBorder="1"/>
    <xf numFmtId="0" fontId="4" fillId="3" borderId="3" xfId="0" applyFont="1" applyFill="1" applyBorder="1"/>
    <xf numFmtId="0" fontId="4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4" fillId="0" borderId="2" xfId="0" applyFont="1" applyBorder="1"/>
    <xf numFmtId="0" fontId="5" fillId="0" borderId="0" xfId="0" applyFont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right"/>
    </xf>
    <xf numFmtId="0" fontId="6" fillId="2" borderId="0" xfId="0" applyFont="1" applyFill="1"/>
    <xf numFmtId="0" fontId="7" fillId="0" borderId="3" xfId="0" applyFont="1" applyBorder="1"/>
    <xf numFmtId="0" fontId="10" fillId="0" borderId="0" xfId="0" applyFont="1"/>
    <xf numFmtId="0" fontId="11" fillId="2" borderId="0" xfId="0" applyFont="1" applyFill="1"/>
    <xf numFmtId="0" fontId="12" fillId="0" borderId="4" xfId="0" applyFont="1" applyBorder="1"/>
    <xf numFmtId="0" fontId="12" fillId="0" borderId="6" xfId="0" applyFont="1" applyBorder="1"/>
    <xf numFmtId="0" fontId="14" fillId="4" borderId="7" xfId="0" applyFont="1" applyFill="1" applyBorder="1"/>
    <xf numFmtId="0" fontId="14" fillId="4" borderId="8" xfId="0" applyFont="1" applyFill="1" applyBorder="1"/>
    <xf numFmtId="0" fontId="13" fillId="0" borderId="0" xfId="0" applyFont="1"/>
    <xf numFmtId="0" fontId="12" fillId="5" borderId="9" xfId="0" applyFont="1" applyFill="1" applyBorder="1"/>
    <xf numFmtId="0" fontId="12" fillId="5" borderId="10" xfId="0" applyFont="1" applyFill="1" applyBorder="1"/>
    <xf numFmtId="0" fontId="12" fillId="0" borderId="10" xfId="0" applyFont="1" applyBorder="1"/>
    <xf numFmtId="0" fontId="12" fillId="0" borderId="9" xfId="0" applyFont="1" applyBorder="1"/>
    <xf numFmtId="0" fontId="15" fillId="6" borderId="10" xfId="0" applyFont="1" applyFill="1" applyBorder="1"/>
    <xf numFmtId="0" fontId="15" fillId="0" borderId="10" xfId="0" applyFont="1" applyBorder="1"/>
    <xf numFmtId="0" fontId="16" fillId="0" borderId="10" xfId="0" applyFont="1" applyBorder="1"/>
    <xf numFmtId="0" fontId="12" fillId="0" borderId="8" xfId="0" applyFont="1" applyBorder="1"/>
    <xf numFmtId="0" fontId="12" fillId="0" borderId="7" xfId="0" applyFont="1" applyBorder="1"/>
    <xf numFmtId="11" fontId="0" fillId="3" borderId="0" xfId="0" applyNumberFormat="1" applyFill="1"/>
    <xf numFmtId="0" fontId="7" fillId="3" borderId="3" xfId="0" applyFont="1" applyFill="1" applyBorder="1"/>
    <xf numFmtId="0" fontId="2" fillId="3" borderId="0" xfId="0" applyFont="1" applyFill="1"/>
    <xf numFmtId="0" fontId="7" fillId="0" borderId="0" xfId="0" applyFont="1"/>
    <xf numFmtId="0" fontId="17" fillId="0" borderId="9" xfId="0" applyFont="1" applyBorder="1"/>
    <xf numFmtId="0" fontId="18" fillId="0" borderId="0" xfId="0" applyFont="1"/>
    <xf numFmtId="1" fontId="19" fillId="0" borderId="0" xfId="0" applyNumberFormat="1" applyFont="1"/>
    <xf numFmtId="1" fontId="19" fillId="3" borderId="0" xfId="0" applyNumberFormat="1" applyFont="1" applyFill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9" fillId="0" borderId="0" xfId="0" applyFont="1"/>
    <xf numFmtId="16" fontId="19" fillId="0" borderId="0" xfId="0" applyNumberFormat="1" applyFont="1"/>
    <xf numFmtId="0" fontId="13" fillId="0" borderId="5" xfId="0" applyFont="1" applyBorder="1" applyAlignment="1"/>
    <xf numFmtId="0" fontId="13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12" fillId="0" borderId="11" xfId="0" applyFont="1" applyBorder="1" applyAlignment="1"/>
    <xf numFmtId="0" fontId="12" fillId="0" borderId="8" xfId="0" applyFont="1" applyBorder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0" borderId="0" xfId="0" applyFont="1" applyAlignment="1"/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 formatCode="0.0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 formatCode="0.0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 formatCode="0.0">
                    <c:v>1.9148542</c:v>
                  </c:pt>
                  <c:pt idx="10" formatCode="0.0">
                    <c:v>9.4989033999999997</c:v>
                  </c:pt>
                </c:numCache>
              </c:numRef>
            </c:plus>
            <c:min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 formatCode="0.0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 formatCode="0.0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 formatCode="0.0">
                    <c:v>1.9148542</c:v>
                  </c:pt>
                  <c:pt idx="10" formatCode="0.0">
                    <c:v>9.4989033999999997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OSU!$BN$18:$BN$28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OSU!$BO$18:$BO$28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 formatCode="0.0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4-423D-BBDE-151FA19B0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6216447"/>
        <c:axId val="186218367"/>
      </c:barChart>
      <c:catAx>
        <c:axId val="1862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8367"/>
        <c:crosses val="autoZero"/>
        <c:auto val="1"/>
        <c:lblAlgn val="ctr"/>
        <c:lblOffset val="100"/>
        <c:noMultiLvlLbl val="0"/>
      </c:catAx>
      <c:valAx>
        <c:axId val="1862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ABW stages</a:t>
                </a:r>
                <a:r>
                  <a:rPr lang="en-US" baseline="0"/>
                  <a:t> / sq 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0</xdr:colOff>
      <xdr:row>31</xdr:row>
      <xdr:rowOff>0</xdr:rowOff>
    </xdr:from>
    <xdr:to>
      <xdr:col>65</xdr:col>
      <xdr:colOff>304800</xdr:colOff>
      <xdr:row>48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23525" y="60198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77</xdr:row>
      <xdr:rowOff>0</xdr:rowOff>
    </xdr:from>
    <xdr:to>
      <xdr:col>50</xdr:col>
      <xdr:colOff>304800</xdr:colOff>
      <xdr:row>94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C3FF3E-21CA-FDD5-24C4-4AFDBBEC1ECE}"/>
            </a:ext>
            <a:ext uri="{147F2762-F138-4A5C-976F-8EAC2B608ADB}">
              <a16:predDERef xmlns:a16="http://schemas.microsoft.com/office/drawing/2014/main" pre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9525" y="15687675"/>
          <a:ext cx="4572000" cy="3429000"/>
        </a:xfrm>
        <a:prstGeom prst="rect">
          <a:avLst/>
        </a:prstGeom>
      </xdr:spPr>
    </xdr:pic>
    <xdr:clientData/>
  </xdr:twoCellAnchor>
  <xdr:twoCellAnchor>
    <xdr:from>
      <xdr:col>65</xdr:col>
      <xdr:colOff>838200</xdr:colOff>
      <xdr:row>28</xdr:row>
      <xdr:rowOff>163830</xdr:rowOff>
    </xdr:from>
    <xdr:to>
      <xdr:col>73</xdr:col>
      <xdr:colOff>175260</xdr:colOff>
      <xdr:row>43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13785-E618-61C8-E2BF-C3831AE5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2"/>
  <sheetViews>
    <sheetView topLeftCell="AS59" workbookViewId="0">
      <selection activeCell="EI27" sqref="EI27"/>
    </sheetView>
  </sheetViews>
  <sheetFormatPr defaultColWidth="8.7109375" defaultRowHeight="14.45"/>
  <cols>
    <col min="1" max="1" width="10.140625" bestFit="1" customWidth="1"/>
    <col min="2" max="7" width="10.140625" customWidth="1"/>
    <col min="16" max="16" width="9.140625" style="22"/>
    <col min="25" max="25" width="9.140625" style="4"/>
    <col min="66" max="66" width="14.140625" customWidth="1"/>
  </cols>
  <sheetData>
    <row r="1" spans="1:7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t="s">
        <v>25</v>
      </c>
      <c r="AA1" t="s">
        <v>26</v>
      </c>
      <c r="AC1" t="s">
        <v>8</v>
      </c>
      <c r="AD1" t="s">
        <v>10</v>
      </c>
      <c r="AE1" t="s">
        <v>24</v>
      </c>
      <c r="AG1" t="s">
        <v>27</v>
      </c>
      <c r="AM1" s="7" t="s">
        <v>28</v>
      </c>
      <c r="AO1" s="4" t="s">
        <v>29</v>
      </c>
      <c r="AV1" t="s">
        <v>27</v>
      </c>
      <c r="AW1" s="29" t="s">
        <v>30</v>
      </c>
      <c r="AY1" s="4"/>
      <c r="BC1" s="7" t="s">
        <v>28</v>
      </c>
      <c r="BI1" s="17">
        <v>11</v>
      </c>
      <c r="BJ1" s="19">
        <v>3.8182999999999998</v>
      </c>
      <c r="BK1" s="19" t="s">
        <v>31</v>
      </c>
      <c r="BL1" s="19" t="s">
        <v>32</v>
      </c>
      <c r="BN1" s="30" t="s">
        <v>31</v>
      </c>
      <c r="BO1" s="30" t="s">
        <v>33</v>
      </c>
      <c r="BP1" s="30" t="s">
        <v>34</v>
      </c>
      <c r="BQ1" s="30" t="s">
        <v>35</v>
      </c>
      <c r="BR1" s="30" t="s">
        <v>36</v>
      </c>
      <c r="BS1" s="56"/>
      <c r="BT1" s="57"/>
    </row>
    <row r="2" spans="1:72" ht="15" customHeight="1">
      <c r="A2" s="1">
        <v>45436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2" t="s">
        <v>42</v>
      </c>
      <c r="H2" t="s">
        <v>43</v>
      </c>
      <c r="I2">
        <v>2</v>
      </c>
      <c r="J2" t="s">
        <v>44</v>
      </c>
      <c r="K2" t="s">
        <v>45</v>
      </c>
      <c r="L2" t="s">
        <v>46</v>
      </c>
      <c r="M2">
        <v>8</v>
      </c>
      <c r="N2">
        <v>3.0763889999999999E-2</v>
      </c>
      <c r="O2">
        <f>M2*N2</f>
        <v>0.24611111999999999</v>
      </c>
      <c r="P2" s="22">
        <f t="shared" ref="P2:P20" si="0">SUM(Q2:W2)</f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4">
        <f>(P2/M2)*32.5</f>
        <v>0</v>
      </c>
      <c r="Z2" t="e">
        <f>(Q2*1+R2*2+S2*3+T2*4+U2*5+V2*6+W2*7)/(P2)</f>
        <v>#DIV/0!</v>
      </c>
      <c r="AC2">
        <v>2</v>
      </c>
      <c r="AD2" t="s">
        <v>45</v>
      </c>
      <c r="AE2">
        <v>0</v>
      </c>
      <c r="AG2" t="s">
        <v>47</v>
      </c>
      <c r="AV2" t="s">
        <v>47</v>
      </c>
      <c r="BI2" s="17" t="s">
        <v>31</v>
      </c>
      <c r="BJ2" s="19" t="s">
        <v>31</v>
      </c>
      <c r="BK2" s="19" t="s">
        <v>31</v>
      </c>
      <c r="BL2" s="19" t="s">
        <v>32</v>
      </c>
      <c r="BN2" s="31" t="s">
        <v>31</v>
      </c>
      <c r="BO2" s="31" t="s">
        <v>31</v>
      </c>
      <c r="BP2" s="31" t="s">
        <v>31</v>
      </c>
      <c r="BQ2" s="31" t="s">
        <v>31</v>
      </c>
      <c r="BR2" s="31" t="s">
        <v>31</v>
      </c>
      <c r="BS2" s="56"/>
      <c r="BT2" s="57"/>
    </row>
    <row r="3" spans="1:72" ht="15.6">
      <c r="A3" s="1">
        <v>45436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2" t="s">
        <v>42</v>
      </c>
      <c r="H3" t="s">
        <v>43</v>
      </c>
      <c r="I3">
        <v>8</v>
      </c>
      <c r="J3" t="s">
        <v>48</v>
      </c>
      <c r="K3" t="s">
        <v>45</v>
      </c>
      <c r="L3" t="s">
        <v>46</v>
      </c>
      <c r="M3">
        <v>8</v>
      </c>
      <c r="N3">
        <v>3.0763889999999999E-2</v>
      </c>
      <c r="O3">
        <f t="shared" ref="O3:O45" si="1">M3*N3</f>
        <v>0.24611111999999999</v>
      </c>
      <c r="P3" s="22">
        <f t="shared" si="0"/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4">
        <f t="shared" ref="Y3:Y45" si="2">(P3/M3)*32.5</f>
        <v>0</v>
      </c>
      <c r="Z3" t="e">
        <f t="shared" ref="Z3:Z45" si="3">(Q3*1+R3*2+S3*3+T3*4+U3*5+V3*6+W3*7)/(P3)</f>
        <v>#DIV/0!</v>
      </c>
      <c r="AC3">
        <v>8</v>
      </c>
      <c r="AD3" t="s">
        <v>45</v>
      </c>
      <c r="AE3">
        <v>0</v>
      </c>
      <c r="AG3" t="s">
        <v>49</v>
      </c>
      <c r="AM3" s="8" t="s">
        <v>50</v>
      </c>
      <c r="AV3" t="s">
        <v>51</v>
      </c>
      <c r="AW3" s="8"/>
      <c r="BC3" s="8" t="s">
        <v>50</v>
      </c>
      <c r="BI3" s="45">
        <v>4</v>
      </c>
      <c r="BJ3" s="46">
        <v>1.7128000000000001</v>
      </c>
      <c r="BK3" s="46" t="s">
        <v>52</v>
      </c>
      <c r="BL3" s="46" t="s">
        <v>32</v>
      </c>
      <c r="BN3" s="32" t="s">
        <v>8</v>
      </c>
      <c r="BO3" s="33" t="s">
        <v>53</v>
      </c>
      <c r="BP3" s="33" t="s">
        <v>54</v>
      </c>
      <c r="BQ3" s="33" t="s">
        <v>55</v>
      </c>
      <c r="BR3" s="33" t="s">
        <v>56</v>
      </c>
      <c r="BS3" s="33" t="s">
        <v>26</v>
      </c>
      <c r="BT3" s="34" t="s">
        <v>31</v>
      </c>
    </row>
    <row r="4" spans="1:72" ht="15.6">
      <c r="A4" s="1">
        <v>45436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2" t="s">
        <v>42</v>
      </c>
      <c r="H4" t="s">
        <v>43</v>
      </c>
      <c r="I4">
        <v>1</v>
      </c>
      <c r="J4" t="s">
        <v>57</v>
      </c>
      <c r="K4" t="s">
        <v>45</v>
      </c>
      <c r="L4" t="s">
        <v>46</v>
      </c>
      <c r="M4">
        <v>8</v>
      </c>
      <c r="N4">
        <v>3.0763889999999999E-2</v>
      </c>
      <c r="O4">
        <f t="shared" si="1"/>
        <v>0.24611111999999999</v>
      </c>
      <c r="P4" s="22">
        <f t="shared" si="0"/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 t="shared" si="2"/>
        <v>0</v>
      </c>
      <c r="Z4" t="e">
        <f t="shared" si="3"/>
        <v>#DIV/0!</v>
      </c>
      <c r="AC4">
        <v>1</v>
      </c>
      <c r="AD4" t="s">
        <v>45</v>
      </c>
      <c r="AE4">
        <v>0</v>
      </c>
      <c r="AG4">
        <v>2</v>
      </c>
      <c r="AH4" t="s">
        <v>45</v>
      </c>
      <c r="AI4">
        <v>0</v>
      </c>
      <c r="AM4" s="58" t="s">
        <v>58</v>
      </c>
      <c r="AN4" s="59"/>
      <c r="AO4" s="59"/>
      <c r="AP4" s="59"/>
      <c r="AV4" t="s">
        <v>49</v>
      </c>
      <c r="AW4" s="11"/>
      <c r="AX4" s="21"/>
      <c r="AY4" s="21"/>
      <c r="AZ4" s="21"/>
      <c r="BC4" s="58" t="s">
        <v>58</v>
      </c>
      <c r="BD4" s="59"/>
      <c r="BE4" s="59"/>
      <c r="BF4" s="59"/>
      <c r="BI4" s="45" t="s">
        <v>31</v>
      </c>
      <c r="BJ4" s="46" t="s">
        <v>31</v>
      </c>
      <c r="BK4" s="46" t="s">
        <v>52</v>
      </c>
      <c r="BL4" s="46" t="s">
        <v>32</v>
      </c>
      <c r="BN4" s="35" t="s">
        <v>31</v>
      </c>
      <c r="BO4" s="36" t="s">
        <v>59</v>
      </c>
      <c r="BP4" s="36" t="s">
        <v>60</v>
      </c>
      <c r="BQ4" s="36" t="s">
        <v>61</v>
      </c>
      <c r="BR4" s="36" t="s">
        <v>31</v>
      </c>
      <c r="BS4" s="37" t="s">
        <v>31</v>
      </c>
      <c r="BT4" s="34" t="s">
        <v>31</v>
      </c>
    </row>
    <row r="5" spans="1:72" ht="15.6">
      <c r="A5" s="1">
        <v>45436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2" t="s">
        <v>42</v>
      </c>
      <c r="H5" t="s">
        <v>43</v>
      </c>
      <c r="I5">
        <v>10</v>
      </c>
      <c r="J5" t="s">
        <v>62</v>
      </c>
      <c r="K5" t="s">
        <v>45</v>
      </c>
      <c r="L5" t="s">
        <v>46</v>
      </c>
      <c r="M5">
        <v>8</v>
      </c>
      <c r="N5">
        <v>3.0763889999999999E-2</v>
      </c>
      <c r="O5">
        <f t="shared" si="1"/>
        <v>0.24611111999999999</v>
      </c>
      <c r="P5" s="22">
        <f t="shared" si="0"/>
        <v>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 s="4">
        <f t="shared" si="2"/>
        <v>8.125</v>
      </c>
      <c r="Z5">
        <f t="shared" si="3"/>
        <v>5.5</v>
      </c>
      <c r="AC5">
        <v>10</v>
      </c>
      <c r="AD5" t="s">
        <v>45</v>
      </c>
      <c r="AE5" s="6">
        <v>8.125</v>
      </c>
      <c r="AG5">
        <v>8</v>
      </c>
      <c r="AH5" t="s">
        <v>45</v>
      </c>
      <c r="AI5">
        <v>0</v>
      </c>
      <c r="AM5" s="9" t="s">
        <v>63</v>
      </c>
      <c r="AN5" s="10" t="s">
        <v>64</v>
      </c>
      <c r="AO5" s="10" t="s">
        <v>65</v>
      </c>
      <c r="AP5" s="10" t="s">
        <v>66</v>
      </c>
      <c r="AV5">
        <v>2</v>
      </c>
      <c r="AW5" s="9" t="s">
        <v>45</v>
      </c>
      <c r="AX5" s="10">
        <v>0</v>
      </c>
      <c r="AY5" s="10"/>
      <c r="AZ5" s="10"/>
      <c r="BC5" s="9" t="s">
        <v>63</v>
      </c>
      <c r="BD5" s="10" t="s">
        <v>64</v>
      </c>
      <c r="BE5" s="10" t="s">
        <v>65</v>
      </c>
      <c r="BF5" s="10" t="s">
        <v>66</v>
      </c>
      <c r="BG5" s="49" t="s">
        <v>67</v>
      </c>
      <c r="BI5" s="45">
        <v>9</v>
      </c>
      <c r="BJ5" s="46">
        <v>1.6848000000000001</v>
      </c>
      <c r="BK5" s="46" t="s">
        <v>52</v>
      </c>
      <c r="BL5" s="46" t="s">
        <v>32</v>
      </c>
      <c r="BN5" s="38" t="s">
        <v>68</v>
      </c>
      <c r="BO5" s="39" t="s">
        <v>69</v>
      </c>
      <c r="BP5" s="37" t="s">
        <v>31</v>
      </c>
      <c r="BQ5" s="37" t="s">
        <v>31</v>
      </c>
      <c r="BR5" s="37" t="s">
        <v>31</v>
      </c>
      <c r="BS5" s="37" t="s">
        <v>31</v>
      </c>
      <c r="BT5" s="34" t="s">
        <v>31</v>
      </c>
    </row>
    <row r="6" spans="1:72" ht="15.6">
      <c r="A6" s="1">
        <v>45436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2" t="s">
        <v>42</v>
      </c>
      <c r="H6" t="s">
        <v>43</v>
      </c>
      <c r="I6">
        <v>5</v>
      </c>
      <c r="J6" t="s">
        <v>70</v>
      </c>
      <c r="K6" t="s">
        <v>45</v>
      </c>
      <c r="L6" t="s">
        <v>46</v>
      </c>
      <c r="M6">
        <v>8</v>
      </c>
      <c r="N6">
        <v>3.0763889999999999E-2</v>
      </c>
      <c r="O6">
        <f t="shared" si="1"/>
        <v>0.24611111999999999</v>
      </c>
      <c r="P6" s="22">
        <f t="shared" si="0"/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 s="4">
        <f t="shared" si="2"/>
        <v>0</v>
      </c>
      <c r="Z6" t="e">
        <f t="shared" si="3"/>
        <v>#DIV/0!</v>
      </c>
      <c r="AC6">
        <v>5</v>
      </c>
      <c r="AD6" t="s">
        <v>45</v>
      </c>
      <c r="AE6">
        <v>0</v>
      </c>
      <c r="AG6">
        <v>1</v>
      </c>
      <c r="AH6" t="s">
        <v>45</v>
      </c>
      <c r="AI6">
        <v>0</v>
      </c>
      <c r="AM6" s="9">
        <v>1</v>
      </c>
      <c r="AN6" s="10">
        <v>4</v>
      </c>
      <c r="AO6">
        <v>0</v>
      </c>
      <c r="AP6">
        <v>0</v>
      </c>
      <c r="AV6">
        <v>8</v>
      </c>
      <c r="AW6" s="9" t="s">
        <v>45</v>
      </c>
      <c r="AX6" s="10">
        <v>0</v>
      </c>
      <c r="BA6" s="25"/>
      <c r="BC6" s="27">
        <v>1</v>
      </c>
      <c r="BD6" s="47">
        <v>4</v>
      </c>
      <c r="BE6" s="4">
        <v>0</v>
      </c>
      <c r="BF6" s="4">
        <v>0</v>
      </c>
      <c r="BG6" s="50">
        <v>100</v>
      </c>
      <c r="BI6" s="45" t="s">
        <v>31</v>
      </c>
      <c r="BJ6" s="46" t="s">
        <v>31</v>
      </c>
      <c r="BK6" s="46" t="s">
        <v>52</v>
      </c>
      <c r="BL6" s="46" t="s">
        <v>32</v>
      </c>
      <c r="BN6" s="38" t="s">
        <v>71</v>
      </c>
      <c r="BO6" s="37" t="s">
        <v>31</v>
      </c>
      <c r="BP6" s="39" t="s">
        <v>69</v>
      </c>
      <c r="BQ6" s="40" t="s">
        <v>31</v>
      </c>
      <c r="BR6" s="37" t="s">
        <v>31</v>
      </c>
      <c r="BS6" s="37" t="s">
        <v>31</v>
      </c>
      <c r="BT6" s="34" t="s">
        <v>31</v>
      </c>
    </row>
    <row r="7" spans="1:72" ht="15.6">
      <c r="A7" s="1">
        <v>45436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2" t="s">
        <v>42</v>
      </c>
      <c r="H7" t="s">
        <v>43</v>
      </c>
      <c r="I7">
        <v>7</v>
      </c>
      <c r="J7" t="s">
        <v>72</v>
      </c>
      <c r="K7" t="s">
        <v>45</v>
      </c>
      <c r="L7" t="s">
        <v>46</v>
      </c>
      <c r="M7">
        <v>8</v>
      </c>
      <c r="N7">
        <v>3.0763889999999999E-2</v>
      </c>
      <c r="O7">
        <f t="shared" si="1"/>
        <v>0.24611111999999999</v>
      </c>
      <c r="P7" s="22">
        <f t="shared" si="0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4">
        <f t="shared" si="2"/>
        <v>0</v>
      </c>
      <c r="Z7" t="e">
        <f t="shared" si="3"/>
        <v>#DIV/0!</v>
      </c>
      <c r="AC7">
        <v>7</v>
      </c>
      <c r="AD7" t="s">
        <v>45</v>
      </c>
      <c r="AE7">
        <v>0</v>
      </c>
      <c r="AG7">
        <v>10</v>
      </c>
      <c r="AH7" t="s">
        <v>45</v>
      </c>
      <c r="AI7">
        <v>8</v>
      </c>
      <c r="AM7" s="9">
        <v>2</v>
      </c>
      <c r="AN7" s="10">
        <v>4</v>
      </c>
      <c r="AO7">
        <v>1</v>
      </c>
      <c r="AP7">
        <v>1</v>
      </c>
      <c r="AV7">
        <v>1</v>
      </c>
      <c r="AW7" s="9" t="s">
        <v>45</v>
      </c>
      <c r="AX7" s="10">
        <v>0</v>
      </c>
      <c r="BA7" s="25"/>
      <c r="BC7" s="27">
        <v>2</v>
      </c>
      <c r="BD7" s="47">
        <v>4</v>
      </c>
      <c r="BE7" s="4">
        <v>1</v>
      </c>
      <c r="BF7" s="4">
        <v>1</v>
      </c>
      <c r="BG7" s="50">
        <v>97.9</v>
      </c>
      <c r="BI7" s="45">
        <v>7</v>
      </c>
      <c r="BJ7" s="46">
        <v>1.5929</v>
      </c>
      <c r="BK7" s="46" t="s">
        <v>52</v>
      </c>
      <c r="BL7" s="46" t="s">
        <v>32</v>
      </c>
      <c r="BN7" s="38" t="s">
        <v>73</v>
      </c>
      <c r="BO7" s="37" t="s">
        <v>31</v>
      </c>
      <c r="BP7" s="37" t="s">
        <v>31</v>
      </c>
      <c r="BQ7" s="39" t="s">
        <v>69</v>
      </c>
      <c r="BR7" s="37" t="s">
        <v>31</v>
      </c>
      <c r="BS7" s="37" t="s">
        <v>31</v>
      </c>
      <c r="BT7" s="34" t="s">
        <v>31</v>
      </c>
    </row>
    <row r="8" spans="1:72" ht="15.6">
      <c r="A8" s="1">
        <v>45436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2" t="s">
        <v>42</v>
      </c>
      <c r="H8" t="s">
        <v>43</v>
      </c>
      <c r="I8">
        <v>4</v>
      </c>
      <c r="J8" t="s">
        <v>74</v>
      </c>
      <c r="K8" t="s">
        <v>45</v>
      </c>
      <c r="L8" t="s">
        <v>46</v>
      </c>
      <c r="M8">
        <v>8</v>
      </c>
      <c r="N8">
        <v>3.0763889999999999E-2</v>
      </c>
      <c r="O8">
        <f t="shared" si="1"/>
        <v>0.24611111999999999</v>
      </c>
      <c r="P8" s="22">
        <f t="shared" si="0"/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4">
        <f t="shared" si="2"/>
        <v>0</v>
      </c>
      <c r="Z8" t="e">
        <f t="shared" si="3"/>
        <v>#DIV/0!</v>
      </c>
      <c r="AC8">
        <v>4</v>
      </c>
      <c r="AD8" t="s">
        <v>45</v>
      </c>
      <c r="AE8">
        <v>0</v>
      </c>
      <c r="AG8">
        <v>5</v>
      </c>
      <c r="AH8" t="s">
        <v>45</v>
      </c>
      <c r="AI8">
        <v>0</v>
      </c>
      <c r="AM8" s="9">
        <v>3</v>
      </c>
      <c r="AN8" s="10">
        <v>4</v>
      </c>
      <c r="AO8">
        <v>4</v>
      </c>
      <c r="AP8">
        <v>4</v>
      </c>
      <c r="AV8">
        <v>10</v>
      </c>
      <c r="AW8" s="9" t="s">
        <v>45</v>
      </c>
      <c r="AX8" s="10">
        <v>8</v>
      </c>
      <c r="BA8" s="25"/>
      <c r="BC8" s="27">
        <v>3</v>
      </c>
      <c r="BD8" s="47">
        <v>4</v>
      </c>
      <c r="BE8" s="4">
        <v>4</v>
      </c>
      <c r="BF8" s="4">
        <v>4</v>
      </c>
      <c r="BG8" s="50">
        <v>91.6</v>
      </c>
      <c r="BI8" s="45" t="s">
        <v>31</v>
      </c>
      <c r="BJ8" s="46" t="s">
        <v>31</v>
      </c>
      <c r="BK8" s="46" t="s">
        <v>52</v>
      </c>
      <c r="BL8" s="46" t="s">
        <v>32</v>
      </c>
      <c r="BN8" s="48" t="s">
        <v>75</v>
      </c>
      <c r="BO8" s="37" t="s">
        <v>31</v>
      </c>
      <c r="BP8" s="37" t="s">
        <v>31</v>
      </c>
      <c r="BQ8" s="37" t="s">
        <v>31</v>
      </c>
      <c r="BR8" s="39" t="s">
        <v>69</v>
      </c>
      <c r="BS8" s="37" t="s">
        <v>31</v>
      </c>
      <c r="BT8" s="34" t="s">
        <v>31</v>
      </c>
    </row>
    <row r="9" spans="1:72" ht="15.6">
      <c r="A9" s="1">
        <v>45436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41</v>
      </c>
      <c r="G9" s="2" t="s">
        <v>42</v>
      </c>
      <c r="H9" t="s">
        <v>43</v>
      </c>
      <c r="I9">
        <v>11</v>
      </c>
      <c r="J9" t="s">
        <v>76</v>
      </c>
      <c r="K9" t="s">
        <v>45</v>
      </c>
      <c r="L9" t="s">
        <v>46</v>
      </c>
      <c r="M9">
        <v>8</v>
      </c>
      <c r="N9">
        <v>3.0763889999999999E-2</v>
      </c>
      <c r="O9">
        <f t="shared" si="1"/>
        <v>0.24611111999999999</v>
      </c>
      <c r="P9" s="22">
        <f t="shared" si="0"/>
        <v>16</v>
      </c>
      <c r="Q9">
        <v>0</v>
      </c>
      <c r="R9">
        <v>0</v>
      </c>
      <c r="S9">
        <v>0</v>
      </c>
      <c r="T9">
        <v>1</v>
      </c>
      <c r="U9">
        <v>8</v>
      </c>
      <c r="V9">
        <v>7</v>
      </c>
      <c r="W9">
        <v>0</v>
      </c>
      <c r="X9">
        <v>0</v>
      </c>
      <c r="Y9" s="4">
        <f t="shared" si="2"/>
        <v>65</v>
      </c>
      <c r="Z9" s="19">
        <f t="shared" si="3"/>
        <v>5.375</v>
      </c>
      <c r="AA9" t="s">
        <v>77</v>
      </c>
      <c r="AC9">
        <v>11</v>
      </c>
      <c r="AD9" t="s">
        <v>45</v>
      </c>
      <c r="AE9">
        <v>65</v>
      </c>
      <c r="AG9">
        <v>7</v>
      </c>
      <c r="AH9" t="s">
        <v>45</v>
      </c>
      <c r="AI9">
        <v>0</v>
      </c>
      <c r="AM9" s="9">
        <v>4</v>
      </c>
      <c r="AN9" s="10">
        <v>4</v>
      </c>
      <c r="AO9">
        <v>8</v>
      </c>
      <c r="AP9">
        <v>4.3204938000000004</v>
      </c>
      <c r="AV9">
        <v>5</v>
      </c>
      <c r="AW9" s="9" t="s">
        <v>45</v>
      </c>
      <c r="AX9" s="10">
        <v>0</v>
      </c>
      <c r="BA9" s="25"/>
      <c r="BC9" s="9">
        <v>4</v>
      </c>
      <c r="BD9" s="10">
        <v>4</v>
      </c>
      <c r="BE9">
        <v>8</v>
      </c>
      <c r="BF9" s="3">
        <v>4.3204938000000004</v>
      </c>
      <c r="BG9" s="51">
        <v>83.2</v>
      </c>
      <c r="BI9" s="45">
        <v>10</v>
      </c>
      <c r="BJ9" s="46">
        <v>1.5009999999999999</v>
      </c>
      <c r="BK9" s="46" t="s">
        <v>52</v>
      </c>
      <c r="BL9" s="46" t="s">
        <v>32</v>
      </c>
      <c r="BN9" s="38" t="s">
        <v>78</v>
      </c>
      <c r="BO9" s="37" t="s">
        <v>79</v>
      </c>
      <c r="BP9" s="39" t="s">
        <v>69</v>
      </c>
      <c r="BQ9" s="37" t="s">
        <v>31</v>
      </c>
      <c r="BR9" s="37" t="s">
        <v>31</v>
      </c>
      <c r="BS9" s="37" t="s">
        <v>80</v>
      </c>
      <c r="BT9" s="34" t="s">
        <v>31</v>
      </c>
    </row>
    <row r="10" spans="1:72" ht="15.6">
      <c r="A10" s="1">
        <v>45436</v>
      </c>
      <c r="B10" s="1" t="s">
        <v>37</v>
      </c>
      <c r="C10" s="1" t="s">
        <v>38</v>
      </c>
      <c r="D10" s="1" t="s">
        <v>39</v>
      </c>
      <c r="E10" s="1" t="s">
        <v>40</v>
      </c>
      <c r="F10" s="1" t="s">
        <v>41</v>
      </c>
      <c r="G10" s="2" t="s">
        <v>42</v>
      </c>
      <c r="H10" t="s">
        <v>43</v>
      </c>
      <c r="I10">
        <v>6</v>
      </c>
      <c r="J10" t="s">
        <v>81</v>
      </c>
      <c r="K10" t="s">
        <v>45</v>
      </c>
      <c r="L10" t="s">
        <v>46</v>
      </c>
      <c r="M10">
        <v>8</v>
      </c>
      <c r="N10">
        <v>3.0763889999999999E-2</v>
      </c>
      <c r="O10">
        <f t="shared" si="1"/>
        <v>0.24611111999999999</v>
      </c>
      <c r="P10" s="22">
        <f t="shared" si="0"/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 s="4">
        <f t="shared" si="2"/>
        <v>4.0625</v>
      </c>
      <c r="Z10">
        <f t="shared" si="3"/>
        <v>6</v>
      </c>
      <c r="AC10">
        <v>6</v>
      </c>
      <c r="AD10" t="s">
        <v>45</v>
      </c>
      <c r="AE10" s="6">
        <v>4.0625</v>
      </c>
      <c r="AG10">
        <v>4</v>
      </c>
      <c r="AH10" t="s">
        <v>45</v>
      </c>
      <c r="AI10">
        <v>0</v>
      </c>
      <c r="AM10" s="9">
        <v>5</v>
      </c>
      <c r="AN10" s="10">
        <v>4</v>
      </c>
      <c r="AO10">
        <v>3</v>
      </c>
      <c r="AP10">
        <v>3</v>
      </c>
      <c r="AV10">
        <v>7</v>
      </c>
      <c r="AW10" s="9" t="s">
        <v>45</v>
      </c>
      <c r="AX10" s="10">
        <v>0</v>
      </c>
      <c r="BA10" s="25"/>
      <c r="BC10" s="27">
        <v>5</v>
      </c>
      <c r="BD10" s="47">
        <v>4</v>
      </c>
      <c r="BE10" s="4">
        <v>3</v>
      </c>
      <c r="BF10" s="4">
        <v>3</v>
      </c>
      <c r="BG10" s="50">
        <v>93.7</v>
      </c>
      <c r="BI10" s="17" t="s">
        <v>31</v>
      </c>
      <c r="BJ10" s="19" t="s">
        <v>31</v>
      </c>
      <c r="BK10" s="19" t="s">
        <v>52</v>
      </c>
      <c r="BL10" s="19" t="s">
        <v>31</v>
      </c>
      <c r="BN10" s="38" t="s">
        <v>82</v>
      </c>
      <c r="BO10" s="37" t="s">
        <v>83</v>
      </c>
      <c r="BP10" s="37" t="s">
        <v>31</v>
      </c>
      <c r="BQ10" s="39" t="s">
        <v>69</v>
      </c>
      <c r="BR10" s="34"/>
      <c r="BS10" s="38" t="s">
        <v>31</v>
      </c>
      <c r="BT10" s="34" t="s">
        <v>31</v>
      </c>
    </row>
    <row r="11" spans="1:72" ht="15.6">
      <c r="A11" s="1">
        <v>45436</v>
      </c>
      <c r="B11" s="1" t="s">
        <v>37</v>
      </c>
      <c r="C11" s="1" t="s">
        <v>38</v>
      </c>
      <c r="D11" s="1" t="s">
        <v>39</v>
      </c>
      <c r="E11" s="1" t="s">
        <v>40</v>
      </c>
      <c r="F11" s="1" t="s">
        <v>41</v>
      </c>
      <c r="G11" s="2" t="s">
        <v>42</v>
      </c>
      <c r="H11" t="s">
        <v>43</v>
      </c>
      <c r="I11">
        <v>9</v>
      </c>
      <c r="J11" t="s">
        <v>84</v>
      </c>
      <c r="K11" t="s">
        <v>45</v>
      </c>
      <c r="L11" t="s">
        <v>46</v>
      </c>
      <c r="M11">
        <v>8</v>
      </c>
      <c r="N11">
        <v>3.0763889999999999E-2</v>
      </c>
      <c r="O11">
        <f t="shared" si="1"/>
        <v>0.24611111999999999</v>
      </c>
      <c r="P11" s="22">
        <f t="shared" si="0"/>
        <v>3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 s="4">
        <f t="shared" si="2"/>
        <v>12.1875</v>
      </c>
      <c r="Z11">
        <f t="shared" si="3"/>
        <v>5</v>
      </c>
      <c r="AC11">
        <v>9</v>
      </c>
      <c r="AD11" t="s">
        <v>45</v>
      </c>
      <c r="AE11" s="6">
        <v>12.1875</v>
      </c>
      <c r="AG11">
        <v>11</v>
      </c>
      <c r="AH11" t="s">
        <v>45</v>
      </c>
      <c r="AI11">
        <v>65</v>
      </c>
      <c r="AM11" s="9">
        <v>6</v>
      </c>
      <c r="AN11" s="10">
        <v>4</v>
      </c>
      <c r="AO11">
        <v>1</v>
      </c>
      <c r="AP11">
        <v>1</v>
      </c>
      <c r="AV11">
        <v>4</v>
      </c>
      <c r="AW11" s="9" t="s">
        <v>45</v>
      </c>
      <c r="AX11" s="10">
        <v>0</v>
      </c>
      <c r="BA11" s="25"/>
      <c r="BC11" s="27">
        <v>6</v>
      </c>
      <c r="BD11" s="47">
        <v>4</v>
      </c>
      <c r="BE11" s="4">
        <v>1</v>
      </c>
      <c r="BF11" s="4">
        <v>1</v>
      </c>
      <c r="BG11" s="50">
        <v>97.9</v>
      </c>
      <c r="BI11" s="17">
        <v>3</v>
      </c>
      <c r="BJ11" s="19">
        <v>0.70830000000000004</v>
      </c>
      <c r="BK11" s="19" t="s">
        <v>52</v>
      </c>
      <c r="BL11" s="19" t="s">
        <v>31</v>
      </c>
      <c r="BN11" s="48" t="s">
        <v>85</v>
      </c>
      <c r="BO11" s="41" t="s">
        <v>86</v>
      </c>
      <c r="BP11" s="37" t="s">
        <v>87</v>
      </c>
      <c r="BQ11" s="37" t="s">
        <v>88</v>
      </c>
      <c r="BR11" s="42" t="s">
        <v>31</v>
      </c>
      <c r="BS11" s="37" t="s">
        <v>89</v>
      </c>
      <c r="BT11" s="34" t="s">
        <v>31</v>
      </c>
    </row>
    <row r="12" spans="1:72" ht="15.6">
      <c r="A12" s="1">
        <v>45436</v>
      </c>
      <c r="B12" s="1" t="s">
        <v>37</v>
      </c>
      <c r="C12" s="1" t="s">
        <v>38</v>
      </c>
      <c r="D12" s="1" t="s">
        <v>39</v>
      </c>
      <c r="E12" s="1" t="s">
        <v>40</v>
      </c>
      <c r="F12" s="1" t="s">
        <v>41</v>
      </c>
      <c r="G12" s="2" t="s">
        <v>42</v>
      </c>
      <c r="H12" t="s">
        <v>43</v>
      </c>
      <c r="I12">
        <v>3</v>
      </c>
      <c r="J12" t="s">
        <v>90</v>
      </c>
      <c r="K12" t="s">
        <v>45</v>
      </c>
      <c r="L12" t="s">
        <v>46</v>
      </c>
      <c r="M12">
        <v>8</v>
      </c>
      <c r="N12">
        <v>3.0763889999999999E-2</v>
      </c>
      <c r="O12">
        <f t="shared" si="1"/>
        <v>0.24611111999999999</v>
      </c>
      <c r="P12" s="22">
        <f t="shared" si="0"/>
        <v>4</v>
      </c>
      <c r="Q12">
        <v>0</v>
      </c>
      <c r="R12">
        <v>0</v>
      </c>
      <c r="S12">
        <v>2</v>
      </c>
      <c r="T12">
        <v>1</v>
      </c>
      <c r="U12">
        <v>1</v>
      </c>
      <c r="V12">
        <v>0</v>
      </c>
      <c r="W12">
        <v>0</v>
      </c>
      <c r="X12">
        <v>0</v>
      </c>
      <c r="Y12" s="4">
        <f t="shared" si="2"/>
        <v>16.25</v>
      </c>
      <c r="Z12">
        <f t="shared" si="3"/>
        <v>3.75</v>
      </c>
      <c r="AC12">
        <v>3</v>
      </c>
      <c r="AD12" t="s">
        <v>45</v>
      </c>
      <c r="AE12" s="6">
        <v>16.25</v>
      </c>
      <c r="AG12">
        <v>6</v>
      </c>
      <c r="AH12" t="s">
        <v>45</v>
      </c>
      <c r="AI12">
        <v>4</v>
      </c>
      <c r="AM12" s="9">
        <v>7</v>
      </c>
      <c r="AN12" s="10">
        <v>4</v>
      </c>
      <c r="AO12">
        <v>6</v>
      </c>
      <c r="AP12">
        <v>2.5819888999999998</v>
      </c>
      <c r="AV12">
        <v>11</v>
      </c>
      <c r="AW12" s="9" t="s">
        <v>45</v>
      </c>
      <c r="AX12" s="10">
        <v>65</v>
      </c>
      <c r="BA12" s="25"/>
      <c r="BC12" s="9">
        <v>7</v>
      </c>
      <c r="BD12" s="10">
        <v>4</v>
      </c>
      <c r="BE12">
        <v>6</v>
      </c>
      <c r="BF12" s="3">
        <v>2.5819888999999998</v>
      </c>
      <c r="BG12" s="50">
        <v>87.4</v>
      </c>
      <c r="BI12" s="17" t="s">
        <v>31</v>
      </c>
      <c r="BJ12" s="19" t="s">
        <v>31</v>
      </c>
      <c r="BK12" s="19" t="s">
        <v>52</v>
      </c>
      <c r="BL12" s="19" t="s">
        <v>31</v>
      </c>
      <c r="BN12" s="38" t="s">
        <v>91</v>
      </c>
      <c r="BO12" s="41" t="s">
        <v>92</v>
      </c>
      <c r="BP12" s="37" t="s">
        <v>31</v>
      </c>
      <c r="BQ12" s="37" t="s">
        <v>93</v>
      </c>
      <c r="BR12" s="37" t="s">
        <v>94</v>
      </c>
      <c r="BS12" s="37" t="s">
        <v>95</v>
      </c>
      <c r="BT12" s="34" t="s">
        <v>31</v>
      </c>
    </row>
    <row r="13" spans="1:72" ht="15.6">
      <c r="A13" s="1">
        <v>45436</v>
      </c>
      <c r="B13" s="1" t="s">
        <v>37</v>
      </c>
      <c r="C13" s="1" t="s">
        <v>38</v>
      </c>
      <c r="D13" s="1" t="s">
        <v>39</v>
      </c>
      <c r="E13" s="1" t="s">
        <v>40</v>
      </c>
      <c r="F13" s="1" t="s">
        <v>41</v>
      </c>
      <c r="G13" s="2" t="s">
        <v>42</v>
      </c>
      <c r="H13" t="s">
        <v>43</v>
      </c>
      <c r="I13">
        <v>6</v>
      </c>
      <c r="J13" t="s">
        <v>44</v>
      </c>
      <c r="K13" t="s">
        <v>96</v>
      </c>
      <c r="L13" t="s">
        <v>46</v>
      </c>
      <c r="M13">
        <v>8</v>
      </c>
      <c r="N13">
        <v>3.0763889999999999E-2</v>
      </c>
      <c r="O13">
        <f t="shared" si="1"/>
        <v>0.24611111999999999</v>
      </c>
      <c r="P13" s="22">
        <f t="shared" si="0"/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4">
        <f t="shared" si="2"/>
        <v>0</v>
      </c>
      <c r="Z13" t="e">
        <f t="shared" si="3"/>
        <v>#DIV/0!</v>
      </c>
      <c r="AC13">
        <v>6</v>
      </c>
      <c r="AD13" t="s">
        <v>96</v>
      </c>
      <c r="AE13">
        <v>0</v>
      </c>
      <c r="AG13">
        <v>9</v>
      </c>
      <c r="AH13" t="s">
        <v>45</v>
      </c>
      <c r="AI13">
        <v>12</v>
      </c>
      <c r="AM13" s="9">
        <v>8</v>
      </c>
      <c r="AN13" s="10">
        <v>4</v>
      </c>
      <c r="AO13">
        <v>2</v>
      </c>
      <c r="AP13">
        <v>2</v>
      </c>
      <c r="AV13">
        <v>6</v>
      </c>
      <c r="AW13" s="9" t="s">
        <v>45</v>
      </c>
      <c r="AX13" s="10">
        <v>4</v>
      </c>
      <c r="BA13" s="25"/>
      <c r="BC13" s="27">
        <v>8</v>
      </c>
      <c r="BD13" s="47">
        <v>4</v>
      </c>
      <c r="BE13" s="4">
        <v>2</v>
      </c>
      <c r="BF13" s="4">
        <v>2</v>
      </c>
      <c r="BG13" s="50">
        <v>95.8</v>
      </c>
      <c r="BI13" s="17">
        <v>5</v>
      </c>
      <c r="BJ13" s="19">
        <v>0.64119999999999999</v>
      </c>
      <c r="BK13" s="19" t="s">
        <v>52</v>
      </c>
      <c r="BL13" s="19" t="s">
        <v>31</v>
      </c>
      <c r="BN13" s="48" t="s">
        <v>97</v>
      </c>
      <c r="BO13" s="41" t="s">
        <v>92</v>
      </c>
      <c r="BP13" s="37" t="s">
        <v>31</v>
      </c>
      <c r="BQ13" s="37" t="s">
        <v>93</v>
      </c>
      <c r="BR13" s="37" t="s">
        <v>31</v>
      </c>
      <c r="BS13" s="37" t="s">
        <v>31</v>
      </c>
      <c r="BT13" s="34" t="s">
        <v>31</v>
      </c>
    </row>
    <row r="14" spans="1:72" ht="15.6">
      <c r="A14" s="1">
        <v>45436</v>
      </c>
      <c r="B14" s="1" t="s">
        <v>37</v>
      </c>
      <c r="C14" s="1" t="s">
        <v>38</v>
      </c>
      <c r="D14" s="1" t="s">
        <v>39</v>
      </c>
      <c r="E14" s="1" t="s">
        <v>40</v>
      </c>
      <c r="F14" s="1" t="s">
        <v>41</v>
      </c>
      <c r="G14" s="2" t="s">
        <v>42</v>
      </c>
      <c r="H14" t="s">
        <v>43</v>
      </c>
      <c r="I14">
        <v>5</v>
      </c>
      <c r="J14" t="s">
        <v>48</v>
      </c>
      <c r="K14" t="s">
        <v>96</v>
      </c>
      <c r="L14" t="s">
        <v>46</v>
      </c>
      <c r="M14">
        <v>8</v>
      </c>
      <c r="N14">
        <v>3.0763889999999999E-2</v>
      </c>
      <c r="O14">
        <f t="shared" si="1"/>
        <v>0.24611111999999999</v>
      </c>
      <c r="P14" s="22">
        <f t="shared" si="0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4">
        <f t="shared" si="2"/>
        <v>0</v>
      </c>
      <c r="Z14" t="e">
        <f t="shared" si="3"/>
        <v>#DIV/0!</v>
      </c>
      <c r="AC14">
        <v>5</v>
      </c>
      <c r="AD14" t="s">
        <v>96</v>
      </c>
      <c r="AE14">
        <v>0</v>
      </c>
      <c r="AG14">
        <v>3</v>
      </c>
      <c r="AH14" t="s">
        <v>45</v>
      </c>
      <c r="AI14">
        <v>16</v>
      </c>
      <c r="AM14" s="9">
        <v>9</v>
      </c>
      <c r="AN14" s="10">
        <v>4</v>
      </c>
      <c r="AO14">
        <v>7</v>
      </c>
      <c r="AP14">
        <v>3</v>
      </c>
      <c r="AV14">
        <v>9</v>
      </c>
      <c r="AW14" s="9" t="s">
        <v>45</v>
      </c>
      <c r="AX14" s="10">
        <v>12</v>
      </c>
      <c r="BA14" s="25"/>
      <c r="BC14" s="9">
        <v>9</v>
      </c>
      <c r="BD14" s="10">
        <v>4</v>
      </c>
      <c r="BE14">
        <v>7</v>
      </c>
      <c r="BF14">
        <v>3</v>
      </c>
      <c r="BG14" s="50">
        <v>85.3</v>
      </c>
      <c r="BI14" s="17" t="s">
        <v>31</v>
      </c>
      <c r="BJ14" s="19" t="s">
        <v>31</v>
      </c>
      <c r="BK14" s="19" t="s">
        <v>52</v>
      </c>
      <c r="BL14" s="19" t="s">
        <v>31</v>
      </c>
      <c r="BN14" s="48" t="s">
        <v>98</v>
      </c>
      <c r="BO14" s="37" t="s">
        <v>83</v>
      </c>
      <c r="BP14" s="37" t="s">
        <v>31</v>
      </c>
      <c r="BQ14" s="37" t="s">
        <v>99</v>
      </c>
      <c r="BR14" s="37" t="s">
        <v>31</v>
      </c>
      <c r="BS14" s="37" t="s">
        <v>100</v>
      </c>
      <c r="BT14" s="34" t="s">
        <v>31</v>
      </c>
    </row>
    <row r="15" spans="1:72" ht="15" customHeight="1">
      <c r="A15" s="1">
        <v>45436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2" t="s">
        <v>42</v>
      </c>
      <c r="H15" t="s">
        <v>43</v>
      </c>
      <c r="I15">
        <v>7</v>
      </c>
      <c r="J15" t="s">
        <v>57</v>
      </c>
      <c r="K15" t="s">
        <v>96</v>
      </c>
      <c r="L15" t="s">
        <v>46</v>
      </c>
      <c r="M15">
        <v>8</v>
      </c>
      <c r="N15">
        <v>3.0763889999999999E-2</v>
      </c>
      <c r="O15">
        <f t="shared" si="1"/>
        <v>0.24611111999999999</v>
      </c>
      <c r="P15" s="22">
        <f t="shared" si="0"/>
        <v>2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 s="4">
        <f t="shared" si="2"/>
        <v>8.125</v>
      </c>
      <c r="Z15">
        <f t="shared" si="3"/>
        <v>5</v>
      </c>
      <c r="AC15">
        <v>7</v>
      </c>
      <c r="AD15" t="s">
        <v>96</v>
      </c>
      <c r="AE15" s="6">
        <v>8.125</v>
      </c>
      <c r="AG15">
        <v>6</v>
      </c>
      <c r="AH15" t="s">
        <v>96</v>
      </c>
      <c r="AI15">
        <v>0</v>
      </c>
      <c r="AM15" s="9">
        <v>10</v>
      </c>
      <c r="AN15" s="10">
        <v>4</v>
      </c>
      <c r="AO15">
        <v>5</v>
      </c>
      <c r="AP15">
        <v>1.9148542</v>
      </c>
      <c r="AV15">
        <v>3</v>
      </c>
      <c r="AW15" s="9" t="s">
        <v>45</v>
      </c>
      <c r="AX15" s="10">
        <v>16</v>
      </c>
      <c r="BA15" s="25"/>
      <c r="BC15" s="9">
        <v>10</v>
      </c>
      <c r="BD15" s="10">
        <v>4</v>
      </c>
      <c r="BE15">
        <v>5</v>
      </c>
      <c r="BF15" s="3">
        <v>1.9148542</v>
      </c>
      <c r="BG15" s="50">
        <v>89.5</v>
      </c>
      <c r="BI15" s="17">
        <v>8</v>
      </c>
      <c r="BJ15" s="19">
        <v>0.54930000000000001</v>
      </c>
      <c r="BK15" s="19" t="s">
        <v>52</v>
      </c>
      <c r="BL15" s="19" t="s">
        <v>31</v>
      </c>
      <c r="BN15" s="43" t="s">
        <v>101</v>
      </c>
      <c r="BO15" s="60" t="s">
        <v>102</v>
      </c>
      <c r="BP15" s="60"/>
      <c r="BQ15" s="60"/>
      <c r="BR15" s="61"/>
      <c r="BS15" s="42" t="s">
        <v>31</v>
      </c>
      <c r="BT15" s="34" t="s">
        <v>31</v>
      </c>
    </row>
    <row r="16" spans="1:72">
      <c r="A16" s="1">
        <v>45436</v>
      </c>
      <c r="B16" s="1" t="s">
        <v>37</v>
      </c>
      <c r="C16" s="1" t="s">
        <v>38</v>
      </c>
      <c r="D16" s="1" t="s">
        <v>39</v>
      </c>
      <c r="E16" s="1" t="s">
        <v>40</v>
      </c>
      <c r="F16" s="1" t="s">
        <v>41</v>
      </c>
      <c r="G16" s="2" t="s">
        <v>42</v>
      </c>
      <c r="H16" t="s">
        <v>43</v>
      </c>
      <c r="I16">
        <v>9</v>
      </c>
      <c r="J16" t="s">
        <v>62</v>
      </c>
      <c r="K16" t="s">
        <v>96</v>
      </c>
      <c r="L16" t="s">
        <v>46</v>
      </c>
      <c r="M16">
        <v>8</v>
      </c>
      <c r="N16">
        <v>3.0763889999999999E-2</v>
      </c>
      <c r="O16">
        <f t="shared" si="1"/>
        <v>0.24611111999999999</v>
      </c>
      <c r="P16" s="22">
        <f t="shared" si="0"/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 s="4">
        <f t="shared" si="2"/>
        <v>0</v>
      </c>
      <c r="Z16" t="e">
        <f t="shared" si="3"/>
        <v>#DIV/0!</v>
      </c>
      <c r="AC16">
        <v>9</v>
      </c>
      <c r="AD16" t="s">
        <v>96</v>
      </c>
      <c r="AE16" s="6">
        <v>0</v>
      </c>
      <c r="AG16">
        <v>5</v>
      </c>
      <c r="AH16" t="s">
        <v>96</v>
      </c>
      <c r="AI16">
        <v>0</v>
      </c>
      <c r="AM16" s="9">
        <v>11</v>
      </c>
      <c r="AN16" s="10">
        <v>4</v>
      </c>
      <c r="AO16">
        <v>47.75</v>
      </c>
      <c r="AP16">
        <v>9.4989033999999997</v>
      </c>
      <c r="AV16">
        <v>6</v>
      </c>
      <c r="AW16" s="9" t="s">
        <v>96</v>
      </c>
      <c r="AX16" s="10">
        <v>0</v>
      </c>
      <c r="BA16" s="25"/>
      <c r="BC16" s="9">
        <v>11</v>
      </c>
      <c r="BD16" s="10">
        <v>4</v>
      </c>
      <c r="BE16" s="3">
        <v>47.75</v>
      </c>
      <c r="BF16" s="3">
        <v>9.4989033999999997</v>
      </c>
      <c r="BG16" s="50">
        <v>0</v>
      </c>
      <c r="BI16" s="17" t="s">
        <v>31</v>
      </c>
      <c r="BJ16" s="19" t="s">
        <v>31</v>
      </c>
      <c r="BK16" s="19" t="s">
        <v>52</v>
      </c>
      <c r="BL16" s="19" t="s">
        <v>31</v>
      </c>
    </row>
    <row r="17" spans="1:68">
      <c r="A17" s="1">
        <v>45436</v>
      </c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2" t="s">
        <v>42</v>
      </c>
      <c r="H17" t="s">
        <v>43</v>
      </c>
      <c r="I17">
        <v>3</v>
      </c>
      <c r="J17" t="s">
        <v>70</v>
      </c>
      <c r="K17" t="s">
        <v>96</v>
      </c>
      <c r="L17" t="s">
        <v>46</v>
      </c>
      <c r="M17">
        <v>8</v>
      </c>
      <c r="N17">
        <v>3.0763889999999999E-2</v>
      </c>
      <c r="O17">
        <f t="shared" si="1"/>
        <v>0.24611111999999999</v>
      </c>
      <c r="P17" s="22">
        <f t="shared" si="0"/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4">
        <f t="shared" si="2"/>
        <v>0</v>
      </c>
      <c r="Z17" t="e">
        <f t="shared" si="3"/>
        <v>#DIV/0!</v>
      </c>
      <c r="AC17">
        <v>3</v>
      </c>
      <c r="AD17" t="s">
        <v>96</v>
      </c>
      <c r="AE17" s="6">
        <v>0</v>
      </c>
      <c r="AG17">
        <v>7</v>
      </c>
      <c r="AH17" t="s">
        <v>96</v>
      </c>
      <c r="AI17">
        <v>8</v>
      </c>
      <c r="AV17">
        <v>5</v>
      </c>
      <c r="AW17" t="s">
        <v>96</v>
      </c>
      <c r="AX17">
        <v>0</v>
      </c>
      <c r="BI17" s="17">
        <v>6</v>
      </c>
      <c r="BJ17" s="19">
        <v>0.40239999999999998</v>
      </c>
      <c r="BK17" s="19" t="s">
        <v>52</v>
      </c>
      <c r="BL17" s="19" t="s">
        <v>31</v>
      </c>
      <c r="BN17" s="9" t="s">
        <v>63</v>
      </c>
      <c r="BO17" s="10" t="s">
        <v>65</v>
      </c>
      <c r="BP17" s="10" t="s">
        <v>66</v>
      </c>
    </row>
    <row r="18" spans="1:68">
      <c r="A18" s="1">
        <v>45436</v>
      </c>
      <c r="B18" s="1" t="s">
        <v>37</v>
      </c>
      <c r="C18" s="1" t="s">
        <v>38</v>
      </c>
      <c r="D18" s="1" t="s">
        <v>39</v>
      </c>
      <c r="E18" s="1" t="s">
        <v>40</v>
      </c>
      <c r="F18" s="1" t="s">
        <v>41</v>
      </c>
      <c r="G18" s="2" t="s">
        <v>42</v>
      </c>
      <c r="H18" t="s">
        <v>43</v>
      </c>
      <c r="I18">
        <v>2</v>
      </c>
      <c r="J18" t="s">
        <v>72</v>
      </c>
      <c r="K18" t="s">
        <v>96</v>
      </c>
      <c r="L18" t="s">
        <v>46</v>
      </c>
      <c r="M18">
        <v>8</v>
      </c>
      <c r="N18">
        <v>3.0763889999999999E-2</v>
      </c>
      <c r="O18">
        <f t="shared" si="1"/>
        <v>0.24611111999999999</v>
      </c>
      <c r="P18" s="22">
        <f t="shared" si="0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4">
        <f t="shared" si="2"/>
        <v>0</v>
      </c>
      <c r="Z18" t="e">
        <f t="shared" si="3"/>
        <v>#DIV/0!</v>
      </c>
      <c r="AC18">
        <v>2</v>
      </c>
      <c r="AD18" t="s">
        <v>96</v>
      </c>
      <c r="AE18" s="6">
        <v>0</v>
      </c>
      <c r="AG18">
        <v>9</v>
      </c>
      <c r="AH18" t="s">
        <v>96</v>
      </c>
      <c r="AI18">
        <v>0</v>
      </c>
      <c r="AV18">
        <v>7</v>
      </c>
      <c r="AW18" t="s">
        <v>96</v>
      </c>
      <c r="AX18">
        <v>8</v>
      </c>
      <c r="BI18" s="17" t="s">
        <v>31</v>
      </c>
      <c r="BJ18" s="19" t="s">
        <v>31</v>
      </c>
      <c r="BK18" s="19" t="s">
        <v>52</v>
      </c>
      <c r="BL18" s="19" t="s">
        <v>31</v>
      </c>
      <c r="BN18" s="27" t="s">
        <v>103</v>
      </c>
      <c r="BO18" s="4">
        <v>0</v>
      </c>
      <c r="BP18" s="4">
        <v>0</v>
      </c>
    </row>
    <row r="19" spans="1:68">
      <c r="A19" s="1">
        <v>45436</v>
      </c>
      <c r="B19" s="1" t="s">
        <v>37</v>
      </c>
      <c r="C19" s="1" t="s">
        <v>38</v>
      </c>
      <c r="D19" s="1" t="s">
        <v>39</v>
      </c>
      <c r="E19" s="1" t="s">
        <v>40</v>
      </c>
      <c r="F19" s="1" t="s">
        <v>41</v>
      </c>
      <c r="G19" s="2" t="s">
        <v>42</v>
      </c>
      <c r="H19" t="s">
        <v>43</v>
      </c>
      <c r="I19">
        <v>1</v>
      </c>
      <c r="J19" t="s">
        <v>74</v>
      </c>
      <c r="K19" t="s">
        <v>96</v>
      </c>
      <c r="L19" t="s">
        <v>46</v>
      </c>
      <c r="M19">
        <v>8</v>
      </c>
      <c r="N19">
        <v>3.0763889999999999E-2</v>
      </c>
      <c r="O19">
        <f t="shared" si="1"/>
        <v>0.24611111999999999</v>
      </c>
      <c r="P19" s="22">
        <f t="shared" si="0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 s="4">
        <f t="shared" si="2"/>
        <v>0</v>
      </c>
      <c r="Z19" t="e">
        <f t="shared" si="3"/>
        <v>#DIV/0!</v>
      </c>
      <c r="AC19">
        <v>1</v>
      </c>
      <c r="AD19" t="s">
        <v>96</v>
      </c>
      <c r="AE19" s="6">
        <v>0</v>
      </c>
      <c r="AG19">
        <v>3</v>
      </c>
      <c r="AH19" t="s">
        <v>96</v>
      </c>
      <c r="AI19">
        <v>0</v>
      </c>
      <c r="AM19" s="7" t="s">
        <v>28</v>
      </c>
      <c r="AV19">
        <v>9</v>
      </c>
      <c r="AW19" s="7" t="s">
        <v>96</v>
      </c>
      <c r="AX19">
        <v>0</v>
      </c>
      <c r="BC19" s="7" t="s">
        <v>28</v>
      </c>
      <c r="BI19" s="17">
        <v>2</v>
      </c>
      <c r="BJ19" s="19">
        <v>0.40239999999999998</v>
      </c>
      <c r="BK19" s="19" t="s">
        <v>52</v>
      </c>
      <c r="BL19" s="19" t="s">
        <v>31</v>
      </c>
      <c r="BN19" s="27" t="s">
        <v>104</v>
      </c>
      <c r="BO19" s="4">
        <v>1</v>
      </c>
      <c r="BP19" s="4">
        <v>1</v>
      </c>
    </row>
    <row r="20" spans="1:68">
      <c r="A20" s="1">
        <v>45436</v>
      </c>
      <c r="B20" s="1" t="s">
        <v>37</v>
      </c>
      <c r="C20" s="1" t="s">
        <v>38</v>
      </c>
      <c r="D20" s="1" t="s">
        <v>39</v>
      </c>
      <c r="E20" s="1" t="s">
        <v>40</v>
      </c>
      <c r="F20" s="1" t="s">
        <v>41</v>
      </c>
      <c r="G20" s="2" t="s">
        <v>42</v>
      </c>
      <c r="H20" t="s">
        <v>43</v>
      </c>
      <c r="I20">
        <v>8</v>
      </c>
      <c r="J20" t="s">
        <v>76</v>
      </c>
      <c r="K20" t="s">
        <v>96</v>
      </c>
      <c r="L20" t="s">
        <v>46</v>
      </c>
      <c r="M20">
        <v>8</v>
      </c>
      <c r="N20">
        <v>3.0763889999999999E-2</v>
      </c>
      <c r="O20">
        <f t="shared" si="1"/>
        <v>0.24611111999999999</v>
      </c>
      <c r="P20" s="22">
        <f t="shared" si="0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4">
        <f t="shared" si="2"/>
        <v>0</v>
      </c>
      <c r="Z20" t="e">
        <f t="shared" si="3"/>
        <v>#DIV/0!</v>
      </c>
      <c r="AC20">
        <v>8</v>
      </c>
      <c r="AD20" t="s">
        <v>96</v>
      </c>
      <c r="AE20" s="6">
        <v>0</v>
      </c>
      <c r="AG20">
        <v>2</v>
      </c>
      <c r="AH20" t="s">
        <v>96</v>
      </c>
      <c r="AI20">
        <v>0</v>
      </c>
      <c r="AV20">
        <v>3</v>
      </c>
      <c r="AW20" t="s">
        <v>96</v>
      </c>
      <c r="AX20">
        <v>0</v>
      </c>
      <c r="BI20" s="17" t="s">
        <v>31</v>
      </c>
      <c r="BJ20" s="19" t="s">
        <v>31</v>
      </c>
      <c r="BK20" s="19" t="s">
        <v>52</v>
      </c>
      <c r="BL20" s="19" t="s">
        <v>31</v>
      </c>
      <c r="BN20" s="27" t="s">
        <v>105</v>
      </c>
      <c r="BO20" s="4">
        <v>4</v>
      </c>
      <c r="BP20" s="4">
        <v>4</v>
      </c>
    </row>
    <row r="21" spans="1:68">
      <c r="A21" s="1">
        <v>45436</v>
      </c>
      <c r="B21" s="1" t="s">
        <v>37</v>
      </c>
      <c r="C21" s="1" t="s">
        <v>38</v>
      </c>
      <c r="D21" s="1" t="s">
        <v>39</v>
      </c>
      <c r="E21" s="1" t="s">
        <v>40</v>
      </c>
      <c r="F21" s="1" t="s">
        <v>41</v>
      </c>
      <c r="G21" s="2" t="s">
        <v>42</v>
      </c>
      <c r="H21" t="s">
        <v>43</v>
      </c>
      <c r="I21">
        <v>4</v>
      </c>
      <c r="J21" t="s">
        <v>81</v>
      </c>
      <c r="K21" t="s">
        <v>96</v>
      </c>
      <c r="L21" t="s">
        <v>46</v>
      </c>
      <c r="M21">
        <v>8</v>
      </c>
      <c r="N21">
        <v>3.0763889999999999E-2</v>
      </c>
      <c r="O21">
        <f t="shared" si="1"/>
        <v>0.24611111999999999</v>
      </c>
      <c r="P21" s="22">
        <f t="shared" ref="P21:P45" si="4">SUM(Q21:W21)</f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 s="4">
        <f t="shared" si="2"/>
        <v>4.0625</v>
      </c>
      <c r="Z21">
        <f t="shared" si="3"/>
        <v>5</v>
      </c>
      <c r="AC21">
        <v>4</v>
      </c>
      <c r="AD21" t="s">
        <v>96</v>
      </c>
      <c r="AE21" s="6">
        <v>4.0625</v>
      </c>
      <c r="AG21">
        <v>1</v>
      </c>
      <c r="AH21" t="s">
        <v>96</v>
      </c>
      <c r="AI21">
        <v>0</v>
      </c>
      <c r="AM21" s="8" t="s">
        <v>106</v>
      </c>
      <c r="AV21">
        <v>2</v>
      </c>
      <c r="AW21" s="8" t="s">
        <v>96</v>
      </c>
      <c r="AX21">
        <v>0</v>
      </c>
      <c r="BC21" s="8" t="s">
        <v>106</v>
      </c>
      <c r="BI21" s="17">
        <v>1</v>
      </c>
      <c r="BJ21" s="44">
        <v>-8.8800000000000003E-16</v>
      </c>
      <c r="BK21" s="19" t="s">
        <v>52</v>
      </c>
      <c r="BL21" s="19" t="s">
        <v>31</v>
      </c>
      <c r="BN21" s="9" t="s">
        <v>107</v>
      </c>
      <c r="BO21">
        <v>8</v>
      </c>
      <c r="BP21" s="3">
        <v>4.3204938000000004</v>
      </c>
    </row>
    <row r="22" spans="1:68">
      <c r="A22" s="1">
        <v>45436</v>
      </c>
      <c r="B22" s="1" t="s">
        <v>37</v>
      </c>
      <c r="C22" s="1" t="s">
        <v>38</v>
      </c>
      <c r="D22" s="1" t="s">
        <v>39</v>
      </c>
      <c r="E22" s="1" t="s">
        <v>40</v>
      </c>
      <c r="F22" s="1" t="s">
        <v>41</v>
      </c>
      <c r="G22" s="2" t="s">
        <v>42</v>
      </c>
      <c r="H22" t="s">
        <v>43</v>
      </c>
      <c r="I22">
        <v>10</v>
      </c>
      <c r="J22" t="s">
        <v>84</v>
      </c>
      <c r="K22" t="s">
        <v>96</v>
      </c>
      <c r="L22" t="s">
        <v>46</v>
      </c>
      <c r="M22">
        <v>8</v>
      </c>
      <c r="N22">
        <v>3.0763889999999999E-2</v>
      </c>
      <c r="O22">
        <f t="shared" si="1"/>
        <v>0.24611111999999999</v>
      </c>
      <c r="P22" s="22">
        <f t="shared" si="4"/>
        <v>2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 s="4">
        <f t="shared" si="2"/>
        <v>8.125</v>
      </c>
      <c r="Z22">
        <f t="shared" si="3"/>
        <v>5</v>
      </c>
      <c r="AC22">
        <v>10</v>
      </c>
      <c r="AD22" t="s">
        <v>96</v>
      </c>
      <c r="AE22" s="6">
        <v>8.125</v>
      </c>
      <c r="AG22">
        <v>8</v>
      </c>
      <c r="AH22" t="s">
        <v>96</v>
      </c>
      <c r="AI22">
        <v>0</v>
      </c>
      <c r="AM22" s="58" t="s">
        <v>108</v>
      </c>
      <c r="AN22" s="59"/>
      <c r="AV22">
        <v>1</v>
      </c>
      <c r="AW22" s="11" t="s">
        <v>96</v>
      </c>
      <c r="AX22" s="21"/>
      <c r="BC22" s="58" t="s">
        <v>108</v>
      </c>
      <c r="BD22" s="59"/>
      <c r="BN22" s="27" t="s">
        <v>109</v>
      </c>
      <c r="BO22" s="4">
        <v>3</v>
      </c>
      <c r="BP22" s="4">
        <v>3</v>
      </c>
    </row>
    <row r="23" spans="1:68">
      <c r="A23" s="1">
        <v>45436</v>
      </c>
      <c r="B23" s="1" t="s">
        <v>37</v>
      </c>
      <c r="C23" s="1" t="s">
        <v>38</v>
      </c>
      <c r="D23" s="1" t="s">
        <v>39</v>
      </c>
      <c r="E23" s="1" t="s">
        <v>40</v>
      </c>
      <c r="F23" s="1" t="s">
        <v>41</v>
      </c>
      <c r="G23" s="2" t="s">
        <v>42</v>
      </c>
      <c r="H23" t="s">
        <v>43</v>
      </c>
      <c r="I23">
        <v>11</v>
      </c>
      <c r="J23" t="s">
        <v>90</v>
      </c>
      <c r="K23" t="s">
        <v>96</v>
      </c>
      <c r="L23" t="s">
        <v>46</v>
      </c>
      <c r="M23">
        <v>8</v>
      </c>
      <c r="N23">
        <v>3.0763889999999999E-2</v>
      </c>
      <c r="O23">
        <f t="shared" si="1"/>
        <v>0.24611111999999999</v>
      </c>
      <c r="P23" s="22">
        <f t="shared" si="4"/>
        <v>15</v>
      </c>
      <c r="Q23">
        <v>0</v>
      </c>
      <c r="R23">
        <v>1</v>
      </c>
      <c r="S23">
        <v>0</v>
      </c>
      <c r="T23">
        <v>2</v>
      </c>
      <c r="U23">
        <v>11</v>
      </c>
      <c r="V23">
        <v>1</v>
      </c>
      <c r="W23">
        <v>0</v>
      </c>
      <c r="X23">
        <v>1</v>
      </c>
      <c r="Y23" s="4">
        <f t="shared" si="2"/>
        <v>60.9375</v>
      </c>
      <c r="Z23" s="19">
        <f t="shared" si="3"/>
        <v>4.7333333333333334</v>
      </c>
      <c r="AC23">
        <v>11</v>
      </c>
      <c r="AD23" t="s">
        <v>96</v>
      </c>
      <c r="AE23" s="6">
        <v>60.9375</v>
      </c>
      <c r="AG23">
        <v>4</v>
      </c>
      <c r="AH23" t="s">
        <v>96</v>
      </c>
      <c r="AI23">
        <v>4</v>
      </c>
      <c r="AM23" s="9" t="s">
        <v>110</v>
      </c>
      <c r="AN23" t="s">
        <v>111</v>
      </c>
      <c r="AV23">
        <v>8</v>
      </c>
      <c r="AW23" s="9" t="s">
        <v>96</v>
      </c>
      <c r="AX23">
        <v>0</v>
      </c>
      <c r="BC23" s="9" t="s">
        <v>110</v>
      </c>
      <c r="BD23" t="s">
        <v>111</v>
      </c>
      <c r="BN23" s="27" t="s">
        <v>112</v>
      </c>
      <c r="BO23" s="4">
        <v>1</v>
      </c>
      <c r="BP23" s="4">
        <v>1</v>
      </c>
    </row>
    <row r="24" spans="1:68">
      <c r="A24" s="1">
        <v>45436</v>
      </c>
      <c r="B24" s="1" t="s">
        <v>37</v>
      </c>
      <c r="C24" s="1" t="s">
        <v>38</v>
      </c>
      <c r="D24" s="1" t="s">
        <v>39</v>
      </c>
      <c r="E24" s="1" t="s">
        <v>40</v>
      </c>
      <c r="F24" s="1" t="s">
        <v>41</v>
      </c>
      <c r="G24" s="2" t="s">
        <v>42</v>
      </c>
      <c r="H24" t="s">
        <v>43</v>
      </c>
      <c r="I24">
        <v>6</v>
      </c>
      <c r="J24" t="s">
        <v>44</v>
      </c>
      <c r="K24" t="s">
        <v>113</v>
      </c>
      <c r="L24" t="s">
        <v>46</v>
      </c>
      <c r="M24">
        <v>8</v>
      </c>
      <c r="N24">
        <v>3.0763889999999999E-2</v>
      </c>
      <c r="O24">
        <f t="shared" si="1"/>
        <v>0.24611111999999999</v>
      </c>
      <c r="P24" s="22">
        <f t="shared" si="4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4">
        <f t="shared" si="2"/>
        <v>0</v>
      </c>
      <c r="Z24" t="e">
        <f t="shared" si="3"/>
        <v>#DIV/0!</v>
      </c>
      <c r="AC24">
        <v>6</v>
      </c>
      <c r="AD24" t="s">
        <v>113</v>
      </c>
      <c r="AE24" s="6">
        <v>0</v>
      </c>
      <c r="AG24">
        <v>10</v>
      </c>
      <c r="AH24" t="s">
        <v>96</v>
      </c>
      <c r="AI24">
        <v>8</v>
      </c>
      <c r="AM24" s="9" t="s">
        <v>114</v>
      </c>
      <c r="AN24" t="s">
        <v>115</v>
      </c>
      <c r="AV24">
        <v>4</v>
      </c>
      <c r="AW24" s="9" t="s">
        <v>96</v>
      </c>
      <c r="AX24">
        <v>4</v>
      </c>
      <c r="BC24" s="9" t="s">
        <v>114</v>
      </c>
      <c r="BD24" t="s">
        <v>116</v>
      </c>
      <c r="BN24" s="9" t="s">
        <v>117</v>
      </c>
      <c r="BO24">
        <v>6</v>
      </c>
      <c r="BP24" s="3">
        <v>2.5819888999999998</v>
      </c>
    </row>
    <row r="25" spans="1:68">
      <c r="A25" s="1">
        <v>45436</v>
      </c>
      <c r="B25" s="1" t="s">
        <v>37</v>
      </c>
      <c r="C25" s="1" t="s">
        <v>38</v>
      </c>
      <c r="D25" s="1" t="s">
        <v>39</v>
      </c>
      <c r="E25" s="1" t="s">
        <v>40</v>
      </c>
      <c r="F25" s="1" t="s">
        <v>41</v>
      </c>
      <c r="G25" s="2" t="s">
        <v>42</v>
      </c>
      <c r="H25" t="s">
        <v>43</v>
      </c>
      <c r="I25">
        <v>9</v>
      </c>
      <c r="J25" t="s">
        <v>48</v>
      </c>
      <c r="K25" t="s">
        <v>113</v>
      </c>
      <c r="L25" t="s">
        <v>46</v>
      </c>
      <c r="M25">
        <v>8</v>
      </c>
      <c r="N25">
        <v>3.0763889999999999E-2</v>
      </c>
      <c r="O25">
        <f t="shared" si="1"/>
        <v>0.24611111999999999</v>
      </c>
      <c r="P25" s="22">
        <f t="shared" si="4"/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2</v>
      </c>
      <c r="Y25" s="4">
        <f t="shared" si="2"/>
        <v>4.0625</v>
      </c>
      <c r="Z25">
        <f t="shared" si="3"/>
        <v>4</v>
      </c>
      <c r="AC25">
        <v>9</v>
      </c>
      <c r="AD25" t="s">
        <v>113</v>
      </c>
      <c r="AE25" s="6">
        <v>4.0625</v>
      </c>
      <c r="AG25">
        <v>11</v>
      </c>
      <c r="AH25" t="s">
        <v>96</v>
      </c>
      <c r="AI25">
        <v>61</v>
      </c>
      <c r="AM25" s="9" t="s">
        <v>118</v>
      </c>
      <c r="AN25" t="s">
        <v>119</v>
      </c>
      <c r="AV25">
        <v>10</v>
      </c>
      <c r="AW25" s="9" t="s">
        <v>96</v>
      </c>
      <c r="AX25">
        <v>8</v>
      </c>
      <c r="BC25" s="9" t="s">
        <v>118</v>
      </c>
      <c r="BD25" t="s">
        <v>120</v>
      </c>
      <c r="BH25" s="8"/>
      <c r="BN25" s="27" t="s">
        <v>121</v>
      </c>
      <c r="BO25" s="4">
        <v>2</v>
      </c>
      <c r="BP25" s="4">
        <v>2</v>
      </c>
    </row>
    <row r="26" spans="1:68">
      <c r="A26" s="1">
        <v>45436</v>
      </c>
      <c r="B26" s="1" t="s">
        <v>37</v>
      </c>
      <c r="C26" s="1" t="s">
        <v>38</v>
      </c>
      <c r="D26" s="1" t="s">
        <v>39</v>
      </c>
      <c r="E26" s="1" t="s">
        <v>40</v>
      </c>
      <c r="F26" s="1" t="s">
        <v>41</v>
      </c>
      <c r="G26" s="2" t="s">
        <v>42</v>
      </c>
      <c r="H26" t="s">
        <v>43</v>
      </c>
      <c r="I26">
        <v>10</v>
      </c>
      <c r="J26" t="s">
        <v>57</v>
      </c>
      <c r="K26" t="s">
        <v>113</v>
      </c>
      <c r="L26" t="s">
        <v>46</v>
      </c>
      <c r="M26">
        <v>8</v>
      </c>
      <c r="N26">
        <v>3.0763889999999999E-2</v>
      </c>
      <c r="O26">
        <f t="shared" si="1"/>
        <v>0.24611111999999999</v>
      </c>
      <c r="P26" s="22">
        <f t="shared" si="4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 s="4">
        <f t="shared" si="2"/>
        <v>0</v>
      </c>
      <c r="Z26" t="e">
        <f t="shared" si="3"/>
        <v>#DIV/0!</v>
      </c>
      <c r="AC26">
        <v>10</v>
      </c>
      <c r="AD26" t="s">
        <v>113</v>
      </c>
      <c r="AE26" s="6">
        <v>0</v>
      </c>
      <c r="AG26">
        <v>6</v>
      </c>
      <c r="AH26" t="s">
        <v>113</v>
      </c>
      <c r="AI26">
        <v>0</v>
      </c>
      <c r="AM26" s="9" t="s">
        <v>122</v>
      </c>
      <c r="AN26" t="s">
        <v>123</v>
      </c>
      <c r="AV26">
        <v>11</v>
      </c>
      <c r="AW26" s="9" t="s">
        <v>96</v>
      </c>
      <c r="AX26">
        <v>61</v>
      </c>
      <c r="BC26" s="9" t="s">
        <v>122</v>
      </c>
      <c r="BD26" t="s">
        <v>124</v>
      </c>
      <c r="BN26" s="9" t="s">
        <v>125</v>
      </c>
      <c r="BO26">
        <v>7</v>
      </c>
      <c r="BP26">
        <v>3</v>
      </c>
    </row>
    <row r="27" spans="1:68">
      <c r="A27" s="1">
        <v>45436</v>
      </c>
      <c r="B27" s="1" t="s">
        <v>37</v>
      </c>
      <c r="C27" s="1" t="s">
        <v>38</v>
      </c>
      <c r="D27" s="1" t="s">
        <v>39</v>
      </c>
      <c r="E27" s="1" t="s">
        <v>40</v>
      </c>
      <c r="F27" s="1" t="s">
        <v>41</v>
      </c>
      <c r="G27" s="2" t="s">
        <v>42</v>
      </c>
      <c r="H27" t="s">
        <v>43</v>
      </c>
      <c r="I27">
        <v>1</v>
      </c>
      <c r="J27" t="s">
        <v>62</v>
      </c>
      <c r="K27" t="s">
        <v>113</v>
      </c>
      <c r="L27" t="s">
        <v>46</v>
      </c>
      <c r="M27">
        <v>8</v>
      </c>
      <c r="N27">
        <v>3.0763889999999999E-2</v>
      </c>
      <c r="O27">
        <f t="shared" si="1"/>
        <v>0.24611111999999999</v>
      </c>
      <c r="P27" s="22">
        <f t="shared" si="4"/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4">
        <f t="shared" si="2"/>
        <v>0</v>
      </c>
      <c r="Z27" t="e">
        <f t="shared" si="3"/>
        <v>#DIV/0!</v>
      </c>
      <c r="AC27">
        <v>1</v>
      </c>
      <c r="AD27" t="s">
        <v>113</v>
      </c>
      <c r="AE27" s="6">
        <v>0</v>
      </c>
      <c r="AG27">
        <v>9</v>
      </c>
      <c r="AH27" t="s">
        <v>113</v>
      </c>
      <c r="AI27">
        <v>4</v>
      </c>
      <c r="AM27" s="9" t="s">
        <v>126</v>
      </c>
      <c r="AN27" t="s">
        <v>127</v>
      </c>
      <c r="AV27">
        <v>6</v>
      </c>
      <c r="AW27" s="9" t="s">
        <v>113</v>
      </c>
      <c r="AX27">
        <v>0</v>
      </c>
      <c r="BC27" s="9" t="s">
        <v>126</v>
      </c>
      <c r="BD27" t="s">
        <v>127</v>
      </c>
      <c r="BH27" s="8"/>
      <c r="BN27" s="9" t="s">
        <v>128</v>
      </c>
      <c r="BO27">
        <v>5</v>
      </c>
      <c r="BP27" s="3">
        <v>1.9148542</v>
      </c>
    </row>
    <row r="28" spans="1:68">
      <c r="A28" s="1">
        <v>45436</v>
      </c>
      <c r="B28" s="1" t="s">
        <v>37</v>
      </c>
      <c r="C28" s="1" t="s">
        <v>38</v>
      </c>
      <c r="D28" s="1" t="s">
        <v>39</v>
      </c>
      <c r="E28" s="1" t="s">
        <v>40</v>
      </c>
      <c r="F28" s="1" t="s">
        <v>41</v>
      </c>
      <c r="G28" s="2" t="s">
        <v>42</v>
      </c>
      <c r="H28" t="s">
        <v>43</v>
      </c>
      <c r="I28">
        <v>3</v>
      </c>
      <c r="J28" t="s">
        <v>70</v>
      </c>
      <c r="K28" t="s">
        <v>113</v>
      </c>
      <c r="L28" t="s">
        <v>46</v>
      </c>
      <c r="M28">
        <v>8</v>
      </c>
      <c r="N28">
        <v>3.0763889999999999E-2</v>
      </c>
      <c r="O28">
        <f t="shared" si="1"/>
        <v>0.24611111999999999</v>
      </c>
      <c r="P28" s="22">
        <f t="shared" si="4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4">
        <f t="shared" si="2"/>
        <v>0</v>
      </c>
      <c r="Z28" t="e">
        <f t="shared" si="3"/>
        <v>#DIV/0!</v>
      </c>
      <c r="AC28">
        <v>3</v>
      </c>
      <c r="AD28" t="s">
        <v>113</v>
      </c>
      <c r="AE28" s="6">
        <v>0</v>
      </c>
      <c r="AG28">
        <v>10</v>
      </c>
      <c r="AH28" t="s">
        <v>113</v>
      </c>
      <c r="AI28">
        <v>0</v>
      </c>
      <c r="AM28" s="9" t="s">
        <v>129</v>
      </c>
      <c r="AN28" t="s">
        <v>130</v>
      </c>
      <c r="AV28">
        <v>9</v>
      </c>
      <c r="AW28" s="9" t="s">
        <v>113</v>
      </c>
      <c r="AX28">
        <v>4</v>
      </c>
      <c r="BC28" s="9" t="s">
        <v>129</v>
      </c>
      <c r="BD28" t="s">
        <v>130</v>
      </c>
      <c r="BN28" s="9" t="s">
        <v>131</v>
      </c>
      <c r="BO28" s="3">
        <v>47.75</v>
      </c>
      <c r="BP28" s="3">
        <v>9.4989033999999997</v>
      </c>
    </row>
    <row r="29" spans="1:68">
      <c r="A29" s="1">
        <v>45436</v>
      </c>
      <c r="B29" s="1" t="s">
        <v>37</v>
      </c>
      <c r="C29" s="1" t="s">
        <v>38</v>
      </c>
      <c r="D29" s="1" t="s">
        <v>39</v>
      </c>
      <c r="E29" s="1" t="s">
        <v>40</v>
      </c>
      <c r="F29" s="1" t="s">
        <v>41</v>
      </c>
      <c r="G29" s="2" t="s">
        <v>42</v>
      </c>
      <c r="H29" t="s">
        <v>43</v>
      </c>
      <c r="I29">
        <v>8</v>
      </c>
      <c r="J29" t="s">
        <v>72</v>
      </c>
      <c r="K29" t="s">
        <v>113</v>
      </c>
      <c r="L29" t="s">
        <v>46</v>
      </c>
      <c r="M29">
        <v>8</v>
      </c>
      <c r="N29">
        <v>3.0763889999999999E-2</v>
      </c>
      <c r="O29">
        <f t="shared" si="1"/>
        <v>0.24611111999999999</v>
      </c>
      <c r="P29" s="22">
        <f t="shared" si="4"/>
        <v>2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 s="4">
        <f t="shared" si="2"/>
        <v>8.125</v>
      </c>
      <c r="Z29">
        <f t="shared" si="3"/>
        <v>3.5</v>
      </c>
      <c r="AC29">
        <v>8</v>
      </c>
      <c r="AD29" t="s">
        <v>113</v>
      </c>
      <c r="AE29" s="6">
        <v>8.125</v>
      </c>
      <c r="AG29">
        <v>1</v>
      </c>
      <c r="AH29" t="s">
        <v>113</v>
      </c>
      <c r="AI29">
        <v>0</v>
      </c>
      <c r="AM29" s="9" t="s">
        <v>132</v>
      </c>
      <c r="AN29" t="s">
        <v>133</v>
      </c>
      <c r="AV29">
        <v>10</v>
      </c>
      <c r="AW29" s="9" t="s">
        <v>113</v>
      </c>
      <c r="AX29">
        <v>0</v>
      </c>
      <c r="BC29" s="9" t="s">
        <v>132</v>
      </c>
      <c r="BD29" t="s">
        <v>134</v>
      </c>
    </row>
    <row r="30" spans="1:68">
      <c r="A30" s="1">
        <v>45436</v>
      </c>
      <c r="B30" s="1" t="s">
        <v>37</v>
      </c>
      <c r="C30" s="1" t="s">
        <v>38</v>
      </c>
      <c r="D30" s="1" t="s">
        <v>39</v>
      </c>
      <c r="E30" s="1" t="s">
        <v>40</v>
      </c>
      <c r="F30" s="1" t="s">
        <v>41</v>
      </c>
      <c r="G30" s="2" t="s">
        <v>42</v>
      </c>
      <c r="H30" t="s">
        <v>43</v>
      </c>
      <c r="I30">
        <v>7</v>
      </c>
      <c r="J30" t="s">
        <v>74</v>
      </c>
      <c r="K30" t="s">
        <v>113</v>
      </c>
      <c r="L30" t="s">
        <v>46</v>
      </c>
      <c r="M30">
        <v>8</v>
      </c>
      <c r="N30">
        <v>3.0763889999999999E-2</v>
      </c>
      <c r="O30">
        <f t="shared" si="1"/>
        <v>0.24611111999999999</v>
      </c>
      <c r="P30" s="22">
        <f t="shared" si="4"/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 s="4">
        <f t="shared" si="2"/>
        <v>4.0625</v>
      </c>
      <c r="Z30">
        <f t="shared" si="3"/>
        <v>5</v>
      </c>
      <c r="AC30">
        <v>7</v>
      </c>
      <c r="AD30" t="s">
        <v>113</v>
      </c>
      <c r="AE30" s="6">
        <v>4.0625</v>
      </c>
      <c r="AG30">
        <v>3</v>
      </c>
      <c r="AH30" t="s">
        <v>113</v>
      </c>
      <c r="AI30">
        <v>0</v>
      </c>
      <c r="AM30" s="9" t="s">
        <v>135</v>
      </c>
      <c r="AN30" t="s">
        <v>136</v>
      </c>
      <c r="AV30">
        <v>1</v>
      </c>
      <c r="AW30" s="9" t="s">
        <v>113</v>
      </c>
      <c r="AX30">
        <v>0</v>
      </c>
      <c r="BC30" s="9" t="s">
        <v>137</v>
      </c>
      <c r="BD30" t="s">
        <v>138</v>
      </c>
    </row>
    <row r="31" spans="1:68">
      <c r="A31" s="1">
        <v>45436</v>
      </c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2" t="s">
        <v>42</v>
      </c>
      <c r="H31" t="s">
        <v>43</v>
      </c>
      <c r="I31">
        <v>4</v>
      </c>
      <c r="J31" t="s">
        <v>76</v>
      </c>
      <c r="K31" t="s">
        <v>113</v>
      </c>
      <c r="L31" t="s">
        <v>46</v>
      </c>
      <c r="M31">
        <v>8</v>
      </c>
      <c r="N31">
        <v>3.0763889999999999E-2</v>
      </c>
      <c r="O31">
        <f t="shared" si="1"/>
        <v>0.24611111999999999</v>
      </c>
      <c r="P31" s="22">
        <f t="shared" si="4"/>
        <v>5</v>
      </c>
      <c r="Q31">
        <v>0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  <c r="X31">
        <v>2</v>
      </c>
      <c r="Y31" s="4">
        <f t="shared" si="2"/>
        <v>20.3125</v>
      </c>
      <c r="Z31">
        <f t="shared" si="3"/>
        <v>4.5999999999999996</v>
      </c>
      <c r="AC31">
        <v>4</v>
      </c>
      <c r="AD31" t="s">
        <v>113</v>
      </c>
      <c r="AE31" s="6">
        <v>20.3125</v>
      </c>
      <c r="AG31">
        <v>8</v>
      </c>
      <c r="AH31" t="s">
        <v>113</v>
      </c>
      <c r="AI31">
        <v>8</v>
      </c>
      <c r="AM31" s="9" t="s">
        <v>137</v>
      </c>
      <c r="AN31" t="s">
        <v>138</v>
      </c>
      <c r="AV31">
        <v>3</v>
      </c>
      <c r="AW31" s="9" t="s">
        <v>113</v>
      </c>
      <c r="AX31">
        <v>0</v>
      </c>
    </row>
    <row r="32" spans="1:68">
      <c r="A32" s="1">
        <v>45436</v>
      </c>
      <c r="B32" s="1" t="s">
        <v>37</v>
      </c>
      <c r="C32" s="1" t="s">
        <v>38</v>
      </c>
      <c r="D32" s="1" t="s">
        <v>39</v>
      </c>
      <c r="E32" s="1" t="s">
        <v>40</v>
      </c>
      <c r="F32" s="1" t="s">
        <v>41</v>
      </c>
      <c r="G32" s="2" t="s">
        <v>42</v>
      </c>
      <c r="H32" t="s">
        <v>43</v>
      </c>
      <c r="I32">
        <v>5</v>
      </c>
      <c r="J32" t="s">
        <v>81</v>
      </c>
      <c r="K32" t="s">
        <v>113</v>
      </c>
      <c r="L32" t="s">
        <v>46</v>
      </c>
      <c r="M32">
        <v>8</v>
      </c>
      <c r="N32">
        <v>3.0763889999999999E-2</v>
      </c>
      <c r="O32">
        <f t="shared" si="1"/>
        <v>0.24611111999999999</v>
      </c>
      <c r="P32" s="22">
        <f t="shared" si="4"/>
        <v>3</v>
      </c>
      <c r="Q32">
        <v>0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0</v>
      </c>
      <c r="Y32" s="4">
        <f t="shared" si="2"/>
        <v>12.1875</v>
      </c>
      <c r="Z32">
        <f t="shared" si="3"/>
        <v>4</v>
      </c>
      <c r="AC32">
        <v>5</v>
      </c>
      <c r="AD32" t="s">
        <v>113</v>
      </c>
      <c r="AE32" s="6">
        <v>12.1875</v>
      </c>
      <c r="AG32">
        <v>7</v>
      </c>
      <c r="AH32" t="s">
        <v>113</v>
      </c>
      <c r="AI32">
        <v>4</v>
      </c>
      <c r="AV32">
        <v>8</v>
      </c>
      <c r="AW32" t="s">
        <v>113</v>
      </c>
      <c r="AX32">
        <v>8</v>
      </c>
      <c r="BC32" s="58" t="s">
        <v>139</v>
      </c>
      <c r="BD32" s="59"/>
      <c r="BE32" s="59"/>
    </row>
    <row r="33" spans="1:57">
      <c r="A33" s="1">
        <v>45436</v>
      </c>
      <c r="B33" s="1" t="s">
        <v>37</v>
      </c>
      <c r="C33" s="1" t="s">
        <v>38</v>
      </c>
      <c r="D33" s="1" t="s">
        <v>39</v>
      </c>
      <c r="E33" s="1" t="s">
        <v>40</v>
      </c>
      <c r="F33" s="1" t="s">
        <v>41</v>
      </c>
      <c r="G33" s="2" t="s">
        <v>42</v>
      </c>
      <c r="H33" t="s">
        <v>43</v>
      </c>
      <c r="I33">
        <v>11</v>
      </c>
      <c r="J33" t="s">
        <v>84</v>
      </c>
      <c r="K33" t="s">
        <v>113</v>
      </c>
      <c r="L33" t="s">
        <v>46</v>
      </c>
      <c r="M33">
        <v>8</v>
      </c>
      <c r="N33">
        <v>3.0763889999999999E-2</v>
      </c>
      <c r="O33">
        <f t="shared" si="1"/>
        <v>0.24611111999999999</v>
      </c>
      <c r="P33" s="22">
        <f t="shared" si="4"/>
        <v>10</v>
      </c>
      <c r="Q33">
        <v>0</v>
      </c>
      <c r="R33">
        <v>0</v>
      </c>
      <c r="S33">
        <v>2</v>
      </c>
      <c r="T33">
        <v>2</v>
      </c>
      <c r="U33">
        <v>5</v>
      </c>
      <c r="V33">
        <v>1</v>
      </c>
      <c r="W33">
        <v>0</v>
      </c>
      <c r="X33">
        <v>0</v>
      </c>
      <c r="Y33" s="4">
        <f t="shared" si="2"/>
        <v>40.625</v>
      </c>
      <c r="Z33" s="19">
        <f t="shared" si="3"/>
        <v>4.5</v>
      </c>
      <c r="AC33">
        <v>11</v>
      </c>
      <c r="AD33" t="s">
        <v>113</v>
      </c>
      <c r="AE33" s="6">
        <v>40.625</v>
      </c>
      <c r="AG33">
        <v>4</v>
      </c>
      <c r="AH33" t="s">
        <v>113</v>
      </c>
      <c r="AI33">
        <v>20</v>
      </c>
      <c r="AM33" s="58" t="s">
        <v>139</v>
      </c>
      <c r="AN33" s="59"/>
      <c r="AO33" s="59"/>
      <c r="AV33">
        <v>7</v>
      </c>
      <c r="AW33" s="11" t="s">
        <v>113</v>
      </c>
      <c r="AX33" s="21"/>
      <c r="AY33" s="21"/>
      <c r="BC33" s="9" t="s">
        <v>140</v>
      </c>
      <c r="BD33" s="10" t="s">
        <v>141</v>
      </c>
      <c r="BE33" s="10" t="s">
        <v>142</v>
      </c>
    </row>
    <row r="34" spans="1:57">
      <c r="A34" s="1">
        <v>45436</v>
      </c>
      <c r="B34" s="1" t="s">
        <v>37</v>
      </c>
      <c r="C34" s="1" t="s">
        <v>38</v>
      </c>
      <c r="D34" s="1" t="s">
        <v>39</v>
      </c>
      <c r="E34" s="1" t="s">
        <v>40</v>
      </c>
      <c r="F34" s="1" t="s">
        <v>41</v>
      </c>
      <c r="G34" s="2" t="s">
        <v>42</v>
      </c>
      <c r="H34" t="s">
        <v>43</v>
      </c>
      <c r="I34">
        <v>2</v>
      </c>
      <c r="J34" t="s">
        <v>90</v>
      </c>
      <c r="K34" t="s">
        <v>113</v>
      </c>
      <c r="L34" t="s">
        <v>46</v>
      </c>
      <c r="M34">
        <v>8</v>
      </c>
      <c r="N34">
        <v>3.0763889999999999E-2</v>
      </c>
      <c r="O34">
        <f t="shared" si="1"/>
        <v>0.24611111999999999</v>
      </c>
      <c r="P34" s="22">
        <f t="shared" si="4"/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4">
        <f t="shared" si="2"/>
        <v>0</v>
      </c>
      <c r="Z34" t="e">
        <f t="shared" si="3"/>
        <v>#DIV/0!</v>
      </c>
      <c r="AA34" t="s">
        <v>143</v>
      </c>
      <c r="AC34">
        <v>2</v>
      </c>
      <c r="AD34" t="s">
        <v>113</v>
      </c>
      <c r="AE34" s="6">
        <v>0</v>
      </c>
      <c r="AG34">
        <v>5</v>
      </c>
      <c r="AH34" t="s">
        <v>113</v>
      </c>
      <c r="AI34">
        <v>12</v>
      </c>
      <c r="AM34" s="9" t="s">
        <v>140</v>
      </c>
      <c r="AN34" s="10" t="s">
        <v>141</v>
      </c>
      <c r="AO34" s="10" t="s">
        <v>142</v>
      </c>
      <c r="AV34">
        <v>4</v>
      </c>
      <c r="AW34" s="9" t="s">
        <v>113</v>
      </c>
      <c r="AX34" s="10">
        <v>20</v>
      </c>
      <c r="AY34" s="10"/>
      <c r="BC34" s="9" t="s">
        <v>63</v>
      </c>
      <c r="BD34">
        <v>11</v>
      </c>
      <c r="BE34" t="s">
        <v>144</v>
      </c>
    </row>
    <row r="35" spans="1:57">
      <c r="A35" s="1">
        <v>45436</v>
      </c>
      <c r="B35" s="1" t="s">
        <v>37</v>
      </c>
      <c r="C35" s="1" t="s">
        <v>38</v>
      </c>
      <c r="D35" s="1" t="s">
        <v>39</v>
      </c>
      <c r="E35" s="1" t="s">
        <v>40</v>
      </c>
      <c r="F35" s="1" t="s">
        <v>41</v>
      </c>
      <c r="G35" s="2" t="s">
        <v>42</v>
      </c>
      <c r="H35" t="s">
        <v>43</v>
      </c>
      <c r="I35">
        <v>11</v>
      </c>
      <c r="J35" t="s">
        <v>44</v>
      </c>
      <c r="K35" t="s">
        <v>145</v>
      </c>
      <c r="L35" t="s">
        <v>46</v>
      </c>
      <c r="M35">
        <v>8</v>
      </c>
      <c r="N35">
        <v>3.0763889999999999E-2</v>
      </c>
      <c r="O35">
        <f t="shared" si="1"/>
        <v>0.24611111999999999</v>
      </c>
      <c r="P35" s="22">
        <f t="shared" si="4"/>
        <v>6</v>
      </c>
      <c r="Q35">
        <v>0</v>
      </c>
      <c r="R35">
        <v>0</v>
      </c>
      <c r="S35">
        <v>0</v>
      </c>
      <c r="T35">
        <v>2</v>
      </c>
      <c r="U35">
        <v>1</v>
      </c>
      <c r="V35">
        <v>3</v>
      </c>
      <c r="W35">
        <v>0</v>
      </c>
      <c r="X35">
        <v>0</v>
      </c>
      <c r="Y35" s="4">
        <f t="shared" si="2"/>
        <v>24.375</v>
      </c>
      <c r="Z35" s="19">
        <f t="shared" si="3"/>
        <v>5.166666666666667</v>
      </c>
      <c r="AA35" s="4">
        <f>AVERAGE(Z9,Z23,Z33,Z35)</f>
        <v>4.9437500000000005</v>
      </c>
      <c r="AC35">
        <v>11</v>
      </c>
      <c r="AD35" t="s">
        <v>145</v>
      </c>
      <c r="AE35" s="6">
        <v>24.375</v>
      </c>
      <c r="AG35">
        <v>11</v>
      </c>
      <c r="AH35" t="s">
        <v>113</v>
      </c>
      <c r="AI35">
        <v>41</v>
      </c>
      <c r="AM35" s="9" t="s">
        <v>63</v>
      </c>
      <c r="AN35">
        <v>11</v>
      </c>
      <c r="AO35" t="s">
        <v>144</v>
      </c>
      <c r="AV35">
        <v>5</v>
      </c>
      <c r="AW35" s="9" t="s">
        <v>113</v>
      </c>
      <c r="AX35">
        <v>12</v>
      </c>
      <c r="BC35" s="9" t="s">
        <v>130</v>
      </c>
      <c r="BD35">
        <v>4</v>
      </c>
      <c r="BE35" t="s">
        <v>146</v>
      </c>
    </row>
    <row r="36" spans="1:57">
      <c r="A36" s="1">
        <v>45436</v>
      </c>
      <c r="B36" s="1" t="s">
        <v>37</v>
      </c>
      <c r="C36" s="1" t="s">
        <v>38</v>
      </c>
      <c r="D36" s="1" t="s">
        <v>39</v>
      </c>
      <c r="E36" s="1" t="s">
        <v>40</v>
      </c>
      <c r="F36" s="1" t="s">
        <v>41</v>
      </c>
      <c r="G36" s="2" t="s">
        <v>42</v>
      </c>
      <c r="H36" t="s">
        <v>43</v>
      </c>
      <c r="I36">
        <v>6</v>
      </c>
      <c r="J36" t="s">
        <v>48</v>
      </c>
      <c r="K36" t="s">
        <v>145</v>
      </c>
      <c r="L36" t="s">
        <v>46</v>
      </c>
      <c r="M36">
        <v>8</v>
      </c>
      <c r="N36">
        <v>3.0763889999999999E-2</v>
      </c>
      <c r="O36">
        <f t="shared" si="1"/>
        <v>0.24611111999999999</v>
      </c>
      <c r="P36" s="22">
        <f t="shared" si="4"/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4">
        <f t="shared" si="2"/>
        <v>0</v>
      </c>
      <c r="Z36" t="e">
        <f t="shared" si="3"/>
        <v>#DIV/0!</v>
      </c>
      <c r="AC36">
        <v>6</v>
      </c>
      <c r="AD36" t="s">
        <v>145</v>
      </c>
      <c r="AE36" s="6">
        <v>0</v>
      </c>
      <c r="AG36">
        <v>2</v>
      </c>
      <c r="AH36" t="s">
        <v>113</v>
      </c>
      <c r="AI36">
        <v>0</v>
      </c>
      <c r="AM36" s="9" t="s">
        <v>130</v>
      </c>
      <c r="AN36">
        <v>4</v>
      </c>
      <c r="AO36" t="s">
        <v>146</v>
      </c>
      <c r="AV36">
        <v>11</v>
      </c>
      <c r="AW36" s="9" t="s">
        <v>113</v>
      </c>
      <c r="AX36">
        <v>41</v>
      </c>
    </row>
    <row r="37" spans="1:57">
      <c r="A37" s="1">
        <v>45436</v>
      </c>
      <c r="B37" s="1" t="s">
        <v>37</v>
      </c>
      <c r="C37" s="1" t="s">
        <v>38</v>
      </c>
      <c r="D37" s="1" t="s">
        <v>39</v>
      </c>
      <c r="E37" s="1" t="s">
        <v>40</v>
      </c>
      <c r="F37" s="1" t="s">
        <v>41</v>
      </c>
      <c r="G37" s="2" t="s">
        <v>42</v>
      </c>
      <c r="H37" t="s">
        <v>43</v>
      </c>
      <c r="I37">
        <v>10</v>
      </c>
      <c r="J37" t="s">
        <v>57</v>
      </c>
      <c r="K37" t="s">
        <v>145</v>
      </c>
      <c r="L37" t="s">
        <v>46</v>
      </c>
      <c r="M37">
        <v>8</v>
      </c>
      <c r="N37">
        <v>3.0763889999999999E-2</v>
      </c>
      <c r="O37">
        <f t="shared" si="1"/>
        <v>0.24611111999999999</v>
      </c>
      <c r="P37" s="22">
        <f t="shared" si="4"/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 s="4">
        <f t="shared" si="2"/>
        <v>4.0625</v>
      </c>
      <c r="Z37">
        <f t="shared" si="3"/>
        <v>5</v>
      </c>
      <c r="AC37">
        <v>10</v>
      </c>
      <c r="AD37" t="s">
        <v>145</v>
      </c>
      <c r="AE37" s="6">
        <v>4.0625</v>
      </c>
      <c r="AG37">
        <v>11</v>
      </c>
      <c r="AH37" t="s">
        <v>145</v>
      </c>
      <c r="AI37">
        <v>24</v>
      </c>
      <c r="AV37">
        <v>2</v>
      </c>
      <c r="AW37" t="s">
        <v>113</v>
      </c>
      <c r="AX37">
        <v>0</v>
      </c>
      <c r="BC37" s="11" t="s">
        <v>147</v>
      </c>
      <c r="BD37" s="12">
        <v>44</v>
      </c>
    </row>
    <row r="38" spans="1:57">
      <c r="A38" s="1">
        <v>45436</v>
      </c>
      <c r="B38" s="1" t="s">
        <v>37</v>
      </c>
      <c r="C38" s="1" t="s">
        <v>38</v>
      </c>
      <c r="D38" s="1" t="s">
        <v>39</v>
      </c>
      <c r="E38" s="1" t="s">
        <v>40</v>
      </c>
      <c r="F38" s="1" t="s">
        <v>41</v>
      </c>
      <c r="G38" s="2" t="s">
        <v>42</v>
      </c>
      <c r="H38" t="s">
        <v>43</v>
      </c>
      <c r="I38">
        <v>3</v>
      </c>
      <c r="J38" t="s">
        <v>62</v>
      </c>
      <c r="K38" t="s">
        <v>145</v>
      </c>
      <c r="L38" t="s">
        <v>46</v>
      </c>
      <c r="M38">
        <v>8</v>
      </c>
      <c r="N38">
        <v>3.0763889999999999E-2</v>
      </c>
      <c r="O38">
        <f t="shared" si="1"/>
        <v>0.24611111999999999</v>
      </c>
      <c r="P38" s="22">
        <f t="shared" si="4"/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4">
        <f t="shared" si="2"/>
        <v>0</v>
      </c>
      <c r="Z38" t="e">
        <f t="shared" si="3"/>
        <v>#DIV/0!</v>
      </c>
      <c r="AC38">
        <v>3</v>
      </c>
      <c r="AD38" t="s">
        <v>145</v>
      </c>
      <c r="AE38" s="6">
        <v>0</v>
      </c>
      <c r="AG38">
        <v>6</v>
      </c>
      <c r="AH38" t="s">
        <v>145</v>
      </c>
      <c r="AI38">
        <v>0</v>
      </c>
      <c r="AM38" s="11" t="s">
        <v>147</v>
      </c>
      <c r="AN38" s="12">
        <v>44</v>
      </c>
      <c r="AV38">
        <v>11</v>
      </c>
      <c r="AW38" s="11" t="s">
        <v>145</v>
      </c>
      <c r="AX38" s="12">
        <v>24</v>
      </c>
      <c r="BC38" s="9" t="s">
        <v>148</v>
      </c>
      <c r="BD38">
        <v>44</v>
      </c>
    </row>
    <row r="39" spans="1:57">
      <c r="A39" s="1">
        <v>45436</v>
      </c>
      <c r="B39" s="1" t="s">
        <v>37</v>
      </c>
      <c r="C39" s="1" t="s">
        <v>38</v>
      </c>
      <c r="D39" s="1" t="s">
        <v>39</v>
      </c>
      <c r="E39" s="1" t="s">
        <v>40</v>
      </c>
      <c r="F39" s="1" t="s">
        <v>41</v>
      </c>
      <c r="G39" s="2" t="s">
        <v>42</v>
      </c>
      <c r="H39" t="s">
        <v>43</v>
      </c>
      <c r="I39">
        <v>2</v>
      </c>
      <c r="J39" t="s">
        <v>70</v>
      </c>
      <c r="K39" t="s">
        <v>145</v>
      </c>
      <c r="L39" t="s">
        <v>46</v>
      </c>
      <c r="M39">
        <v>8</v>
      </c>
      <c r="N39">
        <v>3.0763889999999999E-2</v>
      </c>
      <c r="O39">
        <f t="shared" si="1"/>
        <v>0.24611111999999999</v>
      </c>
      <c r="P39" s="22">
        <f t="shared" si="4"/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 s="4">
        <f t="shared" si="2"/>
        <v>4.0625</v>
      </c>
      <c r="Z39">
        <f t="shared" si="3"/>
        <v>3</v>
      </c>
      <c r="AC39">
        <v>2</v>
      </c>
      <c r="AD39" t="s">
        <v>145</v>
      </c>
      <c r="AE39" s="6">
        <v>4.0625</v>
      </c>
      <c r="AG39">
        <v>10</v>
      </c>
      <c r="AH39" t="s">
        <v>145</v>
      </c>
      <c r="AI39">
        <v>4</v>
      </c>
      <c r="AM39" s="9" t="s">
        <v>148</v>
      </c>
      <c r="AN39">
        <v>44</v>
      </c>
      <c r="AV39">
        <v>6</v>
      </c>
      <c r="AW39" s="9" t="s">
        <v>145</v>
      </c>
      <c r="AX39">
        <v>0</v>
      </c>
    </row>
    <row r="40" spans="1:57">
      <c r="A40" s="1">
        <v>45436</v>
      </c>
      <c r="B40" s="1" t="s">
        <v>37</v>
      </c>
      <c r="C40" s="1" t="s">
        <v>38</v>
      </c>
      <c r="D40" s="1" t="s">
        <v>39</v>
      </c>
      <c r="E40" s="1" t="s">
        <v>40</v>
      </c>
      <c r="F40" s="1" t="s">
        <v>41</v>
      </c>
      <c r="G40" s="2" t="s">
        <v>42</v>
      </c>
      <c r="H40" t="s">
        <v>43</v>
      </c>
      <c r="I40">
        <v>8</v>
      </c>
      <c r="J40" t="s">
        <v>72</v>
      </c>
      <c r="K40" t="s">
        <v>145</v>
      </c>
      <c r="L40" t="s">
        <v>46</v>
      </c>
      <c r="M40">
        <v>8</v>
      </c>
      <c r="N40">
        <v>3.0763889999999999E-2</v>
      </c>
      <c r="O40">
        <f t="shared" si="1"/>
        <v>0.24611111999999999</v>
      </c>
      <c r="P40" s="22">
        <f t="shared" si="4"/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4">
        <f t="shared" si="2"/>
        <v>0</v>
      </c>
      <c r="Z40" t="e">
        <f t="shared" si="3"/>
        <v>#DIV/0!</v>
      </c>
      <c r="AC40">
        <v>8</v>
      </c>
      <c r="AD40" t="s">
        <v>145</v>
      </c>
      <c r="AE40" s="6">
        <v>0</v>
      </c>
      <c r="AG40">
        <v>3</v>
      </c>
      <c r="AH40" t="s">
        <v>145</v>
      </c>
      <c r="AI40">
        <v>0</v>
      </c>
      <c r="AV40">
        <v>10</v>
      </c>
      <c r="AW40" t="s">
        <v>145</v>
      </c>
      <c r="AX40">
        <v>4</v>
      </c>
      <c r="BC40" s="58" t="s">
        <v>149</v>
      </c>
      <c r="BD40" s="59"/>
    </row>
    <row r="41" spans="1:57">
      <c r="A41" s="1">
        <v>45436</v>
      </c>
      <c r="B41" s="1" t="s">
        <v>37</v>
      </c>
      <c r="C41" s="1" t="s">
        <v>38</v>
      </c>
      <c r="D41" s="1" t="s">
        <v>39</v>
      </c>
      <c r="E41" s="1" t="s">
        <v>40</v>
      </c>
      <c r="F41" s="1" t="s">
        <v>41</v>
      </c>
      <c r="G41" s="2" t="s">
        <v>42</v>
      </c>
      <c r="H41" t="s">
        <v>43</v>
      </c>
      <c r="I41">
        <v>1</v>
      </c>
      <c r="J41" t="s">
        <v>74</v>
      </c>
      <c r="K41" t="s">
        <v>145</v>
      </c>
      <c r="L41" t="s">
        <v>46</v>
      </c>
      <c r="M41">
        <v>8</v>
      </c>
      <c r="N41">
        <v>3.0763889999999999E-2</v>
      </c>
      <c r="O41">
        <f t="shared" si="1"/>
        <v>0.24611111999999999</v>
      </c>
      <c r="P41" s="22">
        <f t="shared" si="4"/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4">
        <f t="shared" si="2"/>
        <v>0</v>
      </c>
      <c r="Z41" t="e">
        <f t="shared" si="3"/>
        <v>#DIV/0!</v>
      </c>
      <c r="AC41">
        <v>1</v>
      </c>
      <c r="AD41" t="s">
        <v>145</v>
      </c>
      <c r="AE41" s="6">
        <v>0</v>
      </c>
      <c r="AG41">
        <v>2</v>
      </c>
      <c r="AH41" t="s">
        <v>145</v>
      </c>
      <c r="AI41">
        <v>4</v>
      </c>
      <c r="AM41" s="58" t="s">
        <v>149</v>
      </c>
      <c r="AN41" s="59"/>
      <c r="AV41">
        <v>3</v>
      </c>
      <c r="AW41" s="11" t="s">
        <v>145</v>
      </c>
      <c r="AX41" s="21"/>
      <c r="BC41" s="9" t="s">
        <v>150</v>
      </c>
      <c r="BD41">
        <v>1</v>
      </c>
    </row>
    <row r="42" spans="1:57">
      <c r="A42" s="1">
        <v>45436</v>
      </c>
      <c r="B42" s="1" t="s">
        <v>37</v>
      </c>
      <c r="C42" s="1" t="s">
        <v>38</v>
      </c>
      <c r="D42" s="1" t="s">
        <v>39</v>
      </c>
      <c r="E42" s="1" t="s">
        <v>40</v>
      </c>
      <c r="F42" s="1" t="s">
        <v>41</v>
      </c>
      <c r="G42" s="2" t="s">
        <v>42</v>
      </c>
      <c r="H42" t="s">
        <v>43</v>
      </c>
      <c r="I42">
        <v>4</v>
      </c>
      <c r="J42" t="s">
        <v>76</v>
      </c>
      <c r="K42" t="s">
        <v>145</v>
      </c>
      <c r="L42" t="s">
        <v>46</v>
      </c>
      <c r="M42">
        <v>8</v>
      </c>
      <c r="N42">
        <v>3.0763889999999999E-2</v>
      </c>
      <c r="O42">
        <f t="shared" si="1"/>
        <v>0.24611111999999999</v>
      </c>
      <c r="P42" s="22">
        <f t="shared" si="4"/>
        <v>2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 s="4">
        <f t="shared" si="2"/>
        <v>8.125</v>
      </c>
      <c r="Z42">
        <f t="shared" si="3"/>
        <v>5</v>
      </c>
      <c r="AC42">
        <v>4</v>
      </c>
      <c r="AD42" t="s">
        <v>145</v>
      </c>
      <c r="AE42" s="6">
        <v>8.125</v>
      </c>
      <c r="AG42">
        <v>8</v>
      </c>
      <c r="AH42" t="s">
        <v>145</v>
      </c>
      <c r="AI42">
        <v>0</v>
      </c>
      <c r="AM42" s="9" t="s">
        <v>150</v>
      </c>
      <c r="AN42">
        <v>1</v>
      </c>
      <c r="AV42">
        <v>2</v>
      </c>
      <c r="AW42" s="9" t="s">
        <v>145</v>
      </c>
      <c r="AX42">
        <v>4</v>
      </c>
      <c r="BC42" s="9" t="s">
        <v>151</v>
      </c>
      <c r="BD42">
        <v>1</v>
      </c>
    </row>
    <row r="43" spans="1:57">
      <c r="A43" s="1">
        <v>45436</v>
      </c>
      <c r="B43" s="1" t="s">
        <v>37</v>
      </c>
      <c r="C43" s="1" t="s">
        <v>38</v>
      </c>
      <c r="D43" s="1" t="s">
        <v>39</v>
      </c>
      <c r="E43" s="1" t="s">
        <v>40</v>
      </c>
      <c r="F43" s="1" t="s">
        <v>41</v>
      </c>
      <c r="G43" s="2" t="s">
        <v>42</v>
      </c>
      <c r="H43" t="s">
        <v>43</v>
      </c>
      <c r="I43">
        <v>5</v>
      </c>
      <c r="J43" t="s">
        <v>81</v>
      </c>
      <c r="K43" t="s">
        <v>145</v>
      </c>
      <c r="L43" t="s">
        <v>46</v>
      </c>
      <c r="M43">
        <v>8</v>
      </c>
      <c r="N43">
        <v>3.0763889999999999E-2</v>
      </c>
      <c r="O43">
        <f t="shared" si="1"/>
        <v>0.24611111999999999</v>
      </c>
      <c r="P43" s="22">
        <f t="shared" si="4"/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4">
        <f t="shared" si="2"/>
        <v>0</v>
      </c>
      <c r="Z43" t="e">
        <f t="shared" si="3"/>
        <v>#DIV/0!</v>
      </c>
      <c r="AC43">
        <v>5</v>
      </c>
      <c r="AD43" t="s">
        <v>145</v>
      </c>
      <c r="AE43" s="6">
        <v>0</v>
      </c>
      <c r="AG43">
        <v>1</v>
      </c>
      <c r="AH43" t="s">
        <v>145</v>
      </c>
      <c r="AI43">
        <v>0</v>
      </c>
      <c r="AM43" s="9" t="s">
        <v>151</v>
      </c>
      <c r="AN43">
        <v>1</v>
      </c>
      <c r="AV43">
        <v>8</v>
      </c>
      <c r="AW43" s="9" t="s">
        <v>145</v>
      </c>
      <c r="AX43">
        <v>0</v>
      </c>
      <c r="BC43" s="9" t="s">
        <v>152</v>
      </c>
      <c r="BD43">
        <v>12</v>
      </c>
    </row>
    <row r="44" spans="1:57">
      <c r="A44" s="1">
        <v>45436</v>
      </c>
      <c r="B44" s="1" t="s">
        <v>37</v>
      </c>
      <c r="C44" s="1" t="s">
        <v>38</v>
      </c>
      <c r="D44" s="1" t="s">
        <v>39</v>
      </c>
      <c r="E44" s="1" t="s">
        <v>40</v>
      </c>
      <c r="F44" s="1" t="s">
        <v>41</v>
      </c>
      <c r="G44" s="2" t="s">
        <v>42</v>
      </c>
      <c r="H44" t="s">
        <v>43</v>
      </c>
      <c r="I44">
        <v>9</v>
      </c>
      <c r="J44" t="s">
        <v>84</v>
      </c>
      <c r="K44" t="s">
        <v>145</v>
      </c>
      <c r="L44" t="s">
        <v>46</v>
      </c>
      <c r="M44">
        <v>8</v>
      </c>
      <c r="N44">
        <v>3.0763889999999999E-2</v>
      </c>
      <c r="O44">
        <f t="shared" si="1"/>
        <v>0.24611111999999999</v>
      </c>
      <c r="P44" s="22">
        <f t="shared" si="4"/>
        <v>3</v>
      </c>
      <c r="Q44">
        <v>0</v>
      </c>
      <c r="R44">
        <v>0</v>
      </c>
      <c r="S44">
        <v>2</v>
      </c>
      <c r="T44">
        <v>1</v>
      </c>
      <c r="U44">
        <v>0</v>
      </c>
      <c r="V44">
        <v>0</v>
      </c>
      <c r="W44">
        <v>0</v>
      </c>
      <c r="X44">
        <v>0</v>
      </c>
      <c r="Y44" s="4">
        <f t="shared" si="2"/>
        <v>12.1875</v>
      </c>
      <c r="Z44">
        <f t="shared" si="3"/>
        <v>3.3333333333333335</v>
      </c>
      <c r="AC44">
        <v>9</v>
      </c>
      <c r="AD44" t="s">
        <v>145</v>
      </c>
      <c r="AE44" s="6">
        <v>12.1875</v>
      </c>
      <c r="AG44">
        <v>4</v>
      </c>
      <c r="AH44" t="s">
        <v>145</v>
      </c>
      <c r="AI44">
        <v>8</v>
      </c>
      <c r="AM44" s="9" t="s">
        <v>152</v>
      </c>
      <c r="AN44">
        <v>12</v>
      </c>
      <c r="AV44">
        <v>1</v>
      </c>
      <c r="AW44" s="9" t="s">
        <v>145</v>
      </c>
      <c r="AX44">
        <v>0</v>
      </c>
      <c r="BC44" s="9" t="s">
        <v>153</v>
      </c>
      <c r="BD44">
        <v>1</v>
      </c>
    </row>
    <row r="45" spans="1:57">
      <c r="A45" s="1">
        <v>45436</v>
      </c>
      <c r="B45" s="1" t="s">
        <v>37</v>
      </c>
      <c r="C45" s="1" t="s">
        <v>38</v>
      </c>
      <c r="D45" s="1" t="s">
        <v>39</v>
      </c>
      <c r="E45" s="1" t="s">
        <v>40</v>
      </c>
      <c r="F45" s="1" t="s">
        <v>41</v>
      </c>
      <c r="G45" s="2" t="s">
        <v>42</v>
      </c>
      <c r="H45" t="s">
        <v>43</v>
      </c>
      <c r="I45">
        <v>7</v>
      </c>
      <c r="J45" t="s">
        <v>90</v>
      </c>
      <c r="K45" t="s">
        <v>145</v>
      </c>
      <c r="L45" t="s">
        <v>46</v>
      </c>
      <c r="M45">
        <v>8</v>
      </c>
      <c r="N45">
        <v>3.0763889999999999E-2</v>
      </c>
      <c r="O45">
        <f t="shared" si="1"/>
        <v>0.24611111999999999</v>
      </c>
      <c r="P45" s="22">
        <f t="shared" si="4"/>
        <v>3</v>
      </c>
      <c r="Q45">
        <v>0</v>
      </c>
      <c r="R45">
        <v>0</v>
      </c>
      <c r="S45">
        <v>0</v>
      </c>
      <c r="T45">
        <v>2</v>
      </c>
      <c r="U45">
        <v>1</v>
      </c>
      <c r="V45">
        <v>0</v>
      </c>
      <c r="W45">
        <v>0</v>
      </c>
      <c r="X45">
        <v>0</v>
      </c>
      <c r="Y45" s="4">
        <f t="shared" si="2"/>
        <v>12.1875</v>
      </c>
      <c r="Z45">
        <f t="shared" si="3"/>
        <v>4.333333333333333</v>
      </c>
      <c r="AC45">
        <v>7</v>
      </c>
      <c r="AD45" t="s">
        <v>145</v>
      </c>
      <c r="AE45" s="6">
        <v>12.1875</v>
      </c>
      <c r="AG45">
        <v>5</v>
      </c>
      <c r="AH45" t="s">
        <v>145</v>
      </c>
      <c r="AI45">
        <v>0</v>
      </c>
      <c r="AM45" s="9" t="s">
        <v>153</v>
      </c>
      <c r="AN45">
        <v>1</v>
      </c>
      <c r="AV45">
        <v>4</v>
      </c>
      <c r="AW45" s="9" t="s">
        <v>145</v>
      </c>
      <c r="AX45">
        <v>8</v>
      </c>
      <c r="BC45" s="9" t="s">
        <v>154</v>
      </c>
      <c r="BD45">
        <v>4</v>
      </c>
    </row>
    <row r="46" spans="1:57">
      <c r="AG46">
        <v>9</v>
      </c>
      <c r="AH46" t="s">
        <v>145</v>
      </c>
      <c r="AI46">
        <v>12</v>
      </c>
      <c r="AM46" s="9" t="s">
        <v>154</v>
      </c>
      <c r="AN46">
        <v>4</v>
      </c>
      <c r="AV46">
        <v>5</v>
      </c>
      <c r="AW46" s="9" t="s">
        <v>145</v>
      </c>
      <c r="AX46">
        <v>0</v>
      </c>
      <c r="BC46" s="9" t="s">
        <v>155</v>
      </c>
      <c r="BD46">
        <v>11</v>
      </c>
    </row>
    <row r="47" spans="1:57">
      <c r="AG47">
        <v>7</v>
      </c>
      <c r="AH47" t="s">
        <v>145</v>
      </c>
      <c r="AI47">
        <v>12</v>
      </c>
      <c r="AM47" s="9" t="s">
        <v>155</v>
      </c>
      <c r="AN47">
        <v>11</v>
      </c>
      <c r="AV47">
        <v>9</v>
      </c>
      <c r="AW47" t="s">
        <v>145</v>
      </c>
      <c r="AX47">
        <v>12</v>
      </c>
    </row>
    <row r="48" spans="1:57">
      <c r="AG48" t="s">
        <v>156</v>
      </c>
      <c r="AV48">
        <v>7</v>
      </c>
      <c r="AW48" s="11" t="s">
        <v>145</v>
      </c>
      <c r="AX48" s="21"/>
      <c r="BC48" s="58" t="s">
        <v>157</v>
      </c>
      <c r="BD48" s="59"/>
    </row>
    <row r="49" spans="32:60">
      <c r="AG49" t="s">
        <v>158</v>
      </c>
      <c r="AM49" s="58" t="s">
        <v>157</v>
      </c>
      <c r="AN49" s="59"/>
      <c r="AV49" t="s">
        <v>156</v>
      </c>
      <c r="AW49" s="9"/>
      <c r="BC49" s="9" t="s">
        <v>159</v>
      </c>
      <c r="BD49" t="s">
        <v>160</v>
      </c>
    </row>
    <row r="50" spans="32:60">
      <c r="AG50" t="s">
        <v>161</v>
      </c>
      <c r="AM50" s="9" t="s">
        <v>159</v>
      </c>
      <c r="AN50" t="s">
        <v>160</v>
      </c>
      <c r="AV50" t="s">
        <v>158</v>
      </c>
      <c r="AW50" s="9"/>
      <c r="BC50" s="9" t="s">
        <v>162</v>
      </c>
      <c r="BD50">
        <v>1</v>
      </c>
    </row>
    <row r="51" spans="32:60">
      <c r="AG51" t="s">
        <v>163</v>
      </c>
      <c r="AM51" s="9" t="s">
        <v>162</v>
      </c>
      <c r="AN51">
        <v>13</v>
      </c>
      <c r="AV51" t="s">
        <v>161</v>
      </c>
      <c r="AW51" s="9"/>
      <c r="BC51" s="9" t="s">
        <v>164</v>
      </c>
      <c r="BD51">
        <v>1</v>
      </c>
    </row>
    <row r="52" spans="32:60">
      <c r="AG52" t="s">
        <v>165</v>
      </c>
      <c r="AM52" s="9" t="s">
        <v>164</v>
      </c>
      <c r="AN52">
        <v>2</v>
      </c>
      <c r="AV52" t="s">
        <v>163</v>
      </c>
      <c r="AW52" s="9"/>
      <c r="BC52" s="9" t="s">
        <v>166</v>
      </c>
      <c r="BD52">
        <v>0</v>
      </c>
    </row>
    <row r="53" spans="32:60">
      <c r="AG53" t="s">
        <v>167</v>
      </c>
      <c r="AM53" s="9" t="s">
        <v>166</v>
      </c>
      <c r="AN53">
        <v>0</v>
      </c>
      <c r="AV53" t="s">
        <v>165</v>
      </c>
      <c r="AW53" s="9"/>
      <c r="BC53" s="9" t="s">
        <v>168</v>
      </c>
      <c r="BD53" t="s">
        <v>169</v>
      </c>
    </row>
    <row r="54" spans="32:60">
      <c r="AG54" t="s">
        <v>170</v>
      </c>
      <c r="AM54" s="9" t="s">
        <v>168</v>
      </c>
      <c r="AN54" t="s">
        <v>171</v>
      </c>
      <c r="AV54" t="s">
        <v>172</v>
      </c>
      <c r="AW54" s="9"/>
      <c r="BC54" s="9" t="s">
        <v>173</v>
      </c>
      <c r="BD54" t="s">
        <v>169</v>
      </c>
    </row>
    <row r="55" spans="32:60">
      <c r="AG55" s="28" t="s">
        <v>174</v>
      </c>
      <c r="AM55" s="9" t="s">
        <v>175</v>
      </c>
      <c r="AN55" t="s">
        <v>176</v>
      </c>
      <c r="AV55" t="s">
        <v>170</v>
      </c>
      <c r="AW55" s="9"/>
      <c r="BC55" s="9" t="s">
        <v>175</v>
      </c>
      <c r="BD55" t="s">
        <v>177</v>
      </c>
    </row>
    <row r="56" spans="32:60">
      <c r="AG56" t="s">
        <v>178</v>
      </c>
      <c r="AM56" s="9" t="s">
        <v>179</v>
      </c>
      <c r="AN56">
        <v>1</v>
      </c>
      <c r="AV56" t="s">
        <v>180</v>
      </c>
    </row>
    <row r="57" spans="32:60">
      <c r="AG57" t="s">
        <v>181</v>
      </c>
      <c r="AV57" t="s">
        <v>182</v>
      </c>
      <c r="AW57" s="11"/>
      <c r="AX57" s="21"/>
      <c r="AY57" s="21"/>
      <c r="AZ57" s="21"/>
      <c r="BA57" s="21"/>
      <c r="BB57" s="21"/>
      <c r="BC57" s="58" t="s">
        <v>183</v>
      </c>
      <c r="BD57" s="59"/>
      <c r="BE57" s="59"/>
      <c r="BF57" s="59"/>
      <c r="BG57" s="59"/>
      <c r="BH57" s="59"/>
    </row>
    <row r="58" spans="32:60" ht="43.15">
      <c r="AG58" t="s">
        <v>165</v>
      </c>
      <c r="AM58" s="58" t="s">
        <v>183</v>
      </c>
      <c r="AN58" s="59"/>
      <c r="AO58" s="59"/>
      <c r="AP58" s="59"/>
      <c r="AQ58" s="59"/>
      <c r="AR58" s="59"/>
      <c r="AV58" t="s">
        <v>184</v>
      </c>
      <c r="AW58" s="9"/>
      <c r="AX58" s="10"/>
      <c r="AY58" s="10"/>
      <c r="AZ58" s="13"/>
      <c r="BA58" s="10"/>
      <c r="BB58" s="13"/>
      <c r="BC58" s="9" t="s">
        <v>185</v>
      </c>
      <c r="BD58" s="10" t="s">
        <v>186</v>
      </c>
      <c r="BE58" s="10" t="s">
        <v>187</v>
      </c>
      <c r="BF58" s="13" t="s">
        <v>188</v>
      </c>
      <c r="BG58" s="10" t="s">
        <v>189</v>
      </c>
      <c r="BH58" s="13" t="s">
        <v>190</v>
      </c>
    </row>
    <row r="59" spans="32:60" ht="43.15">
      <c r="AF59" t="s">
        <v>191</v>
      </c>
      <c r="AG59" t="s">
        <v>192</v>
      </c>
      <c r="AM59" s="9" t="s">
        <v>185</v>
      </c>
      <c r="AN59" s="10" t="s">
        <v>186</v>
      </c>
      <c r="AO59" s="10" t="s">
        <v>187</v>
      </c>
      <c r="AP59" s="13" t="s">
        <v>188</v>
      </c>
      <c r="AQ59" s="10" t="s">
        <v>189</v>
      </c>
      <c r="AR59" s="13" t="s">
        <v>190</v>
      </c>
      <c r="AV59" t="s">
        <v>165</v>
      </c>
      <c r="AW59" s="9"/>
      <c r="AX59" s="10"/>
      <c r="BC59" s="9">
        <v>0</v>
      </c>
      <c r="BD59" s="10">
        <v>0</v>
      </c>
      <c r="BE59">
        <v>4</v>
      </c>
      <c r="BF59">
        <v>111.29776843</v>
      </c>
      <c r="BG59" t="s">
        <v>193</v>
      </c>
      <c r="BH59">
        <v>0</v>
      </c>
    </row>
    <row r="60" spans="32:60">
      <c r="AG60" t="s">
        <v>194</v>
      </c>
      <c r="AM60" s="9">
        <v>0</v>
      </c>
      <c r="AN60" s="10">
        <v>0</v>
      </c>
      <c r="AO60">
        <v>4</v>
      </c>
      <c r="AP60">
        <v>204.15309117000001</v>
      </c>
      <c r="AQ60" t="s">
        <v>193</v>
      </c>
      <c r="AR60">
        <v>3.5096630000000002</v>
      </c>
      <c r="AW60" s="9"/>
      <c r="AX60" s="10"/>
    </row>
    <row r="61" spans="32:60">
      <c r="AG61" s="28" t="s">
        <v>195</v>
      </c>
      <c r="AM61" s="9">
        <v>1</v>
      </c>
      <c r="AN61" s="10">
        <v>0</v>
      </c>
      <c r="AO61">
        <v>4</v>
      </c>
      <c r="AP61">
        <v>203.31564929000001</v>
      </c>
      <c r="AQ61">
        <v>0.83744187999999997</v>
      </c>
      <c r="AR61">
        <v>0.51667799999999997</v>
      </c>
      <c r="AW61" s="9"/>
      <c r="AX61" s="10"/>
      <c r="BC61" s="15" t="s">
        <v>196</v>
      </c>
    </row>
    <row r="62" spans="32:60">
      <c r="AG62" t="s">
        <v>178</v>
      </c>
      <c r="AM62" s="9">
        <v>2</v>
      </c>
      <c r="AN62" s="10">
        <v>0</v>
      </c>
      <c r="AO62">
        <v>2</v>
      </c>
      <c r="AP62">
        <v>203.28972888999999</v>
      </c>
      <c r="AQ62">
        <v>2.59204E-2</v>
      </c>
      <c r="AR62">
        <v>0.31522899999999998</v>
      </c>
      <c r="AW62" s="9"/>
      <c r="AX62" s="10"/>
    </row>
    <row r="63" spans="32:60">
      <c r="AG63" t="s">
        <v>181</v>
      </c>
      <c r="AM63" s="9">
        <v>3</v>
      </c>
      <c r="AN63" s="10">
        <v>0</v>
      </c>
      <c r="AO63">
        <v>3</v>
      </c>
      <c r="AP63">
        <v>203.28541276999999</v>
      </c>
      <c r="AQ63">
        <v>4.3161099999999997E-3</v>
      </c>
      <c r="AR63">
        <v>0.15640899999999999</v>
      </c>
      <c r="AW63" s="9"/>
      <c r="AX63" s="10"/>
    </row>
    <row r="64" spans="32:60">
      <c r="AG64" t="s">
        <v>165</v>
      </c>
      <c r="AM64" s="9">
        <v>4</v>
      </c>
      <c r="AN64" s="10">
        <v>0</v>
      </c>
      <c r="AO64">
        <v>2</v>
      </c>
      <c r="AP64">
        <v>203.28393209999999</v>
      </c>
      <c r="AQ64">
        <v>1.4806800000000001E-3</v>
      </c>
      <c r="AR64">
        <v>2.5288999999999999E-2</v>
      </c>
      <c r="AW64" s="9"/>
      <c r="AX64" s="10"/>
      <c r="BC64" s="26" t="s">
        <v>197</v>
      </c>
    </row>
    <row r="65" spans="39:59">
      <c r="AM65" s="9">
        <v>5</v>
      </c>
      <c r="AN65" s="10">
        <v>0</v>
      </c>
      <c r="AO65">
        <v>6</v>
      </c>
      <c r="AP65">
        <v>203.2823721</v>
      </c>
      <c r="AQ65">
        <v>1.56E-3</v>
      </c>
      <c r="AR65">
        <v>0.100019</v>
      </c>
      <c r="AW65" s="9"/>
      <c r="AX65" s="10"/>
      <c r="BC65" s="58" t="s">
        <v>198</v>
      </c>
      <c r="BD65" s="59"/>
    </row>
    <row r="66" spans="39:59">
      <c r="AM66" s="9">
        <v>6</v>
      </c>
      <c r="AN66" s="10">
        <v>0</v>
      </c>
      <c r="AO66">
        <v>2</v>
      </c>
      <c r="AP66">
        <v>203.27996307000001</v>
      </c>
      <c r="AQ66">
        <v>2.4090299999999999E-3</v>
      </c>
      <c r="AR66">
        <v>2.1267000000000001E-2</v>
      </c>
      <c r="AW66" s="9"/>
      <c r="AX66" s="10"/>
      <c r="BC66" s="16" t="s">
        <v>199</v>
      </c>
      <c r="BD66">
        <v>111.3</v>
      </c>
    </row>
    <row r="67" spans="39:59">
      <c r="AM67" s="9">
        <v>7</v>
      </c>
      <c r="AN67" s="10">
        <v>0</v>
      </c>
      <c r="AO67">
        <v>2</v>
      </c>
      <c r="AP67">
        <v>203.2764181</v>
      </c>
      <c r="AQ67">
        <v>3.5449700000000002E-3</v>
      </c>
      <c r="AR67">
        <v>0.11469799999999999</v>
      </c>
      <c r="BC67" s="9" t="s">
        <v>200</v>
      </c>
      <c r="BD67">
        <v>113.3</v>
      </c>
    </row>
    <row r="68" spans="39:59">
      <c r="AM68" s="9">
        <v>8</v>
      </c>
      <c r="AN68" s="10">
        <v>0</v>
      </c>
      <c r="AO68">
        <v>4</v>
      </c>
      <c r="AP68">
        <v>203.26445103</v>
      </c>
      <c r="AQ68">
        <v>1.196707E-2</v>
      </c>
      <c r="AR68">
        <v>4.3343E-2</v>
      </c>
      <c r="AW68" s="15"/>
      <c r="BC68" s="9" t="s">
        <v>201</v>
      </c>
      <c r="BD68">
        <v>113.43</v>
      </c>
    </row>
    <row r="69" spans="39:59">
      <c r="AM69" s="9">
        <v>9</v>
      </c>
      <c r="AN69" s="10">
        <v>0</v>
      </c>
      <c r="AO69">
        <v>3</v>
      </c>
      <c r="AP69">
        <v>203.26308492000001</v>
      </c>
      <c r="AQ69">
        <v>1.3661000000000001E-3</v>
      </c>
      <c r="AR69">
        <v>5.3773000000000001E-2</v>
      </c>
      <c r="BC69" s="9" t="s">
        <v>202</v>
      </c>
      <c r="BD69">
        <v>112.68</v>
      </c>
    </row>
    <row r="70" spans="39:59">
      <c r="AM70" s="9">
        <v>10</v>
      </c>
      <c r="AN70" s="10">
        <v>0</v>
      </c>
      <c r="AO70">
        <v>3</v>
      </c>
      <c r="AP70">
        <v>203.26216728</v>
      </c>
      <c r="AQ70">
        <v>9.1765E-4</v>
      </c>
      <c r="AR70">
        <v>2.6747E-2</v>
      </c>
      <c r="AW70" s="11"/>
      <c r="AX70" s="21"/>
      <c r="BC70" s="9" t="s">
        <v>203</v>
      </c>
      <c r="BD70">
        <v>113.68</v>
      </c>
    </row>
    <row r="71" spans="39:59">
      <c r="AM71" s="9">
        <v>11</v>
      </c>
      <c r="AN71" s="10">
        <v>0</v>
      </c>
      <c r="AO71">
        <v>4</v>
      </c>
      <c r="AP71">
        <v>203.25941154</v>
      </c>
      <c r="AQ71">
        <v>2.75574E-3</v>
      </c>
      <c r="AR71">
        <v>2.6426000000000002E-2</v>
      </c>
      <c r="AW71" s="16"/>
      <c r="BC71" s="9" t="s">
        <v>204</v>
      </c>
      <c r="BD71">
        <v>111.95</v>
      </c>
    </row>
    <row r="72" spans="39:59">
      <c r="AM72" s="9">
        <v>12</v>
      </c>
      <c r="AN72" s="10">
        <v>0</v>
      </c>
      <c r="AO72">
        <v>3</v>
      </c>
      <c r="AP72">
        <v>203.25865668</v>
      </c>
      <c r="AQ72">
        <v>7.5485999999999999E-4</v>
      </c>
      <c r="AR72">
        <v>2.6502000000000001E-2</v>
      </c>
      <c r="AW72" s="9"/>
      <c r="BC72" s="9" t="s">
        <v>205</v>
      </c>
      <c r="BD72">
        <v>35.49</v>
      </c>
    </row>
    <row r="73" spans="39:59">
      <c r="AM73" s="9">
        <v>13</v>
      </c>
      <c r="AN73" s="10">
        <v>0</v>
      </c>
      <c r="AO73">
        <v>3</v>
      </c>
      <c r="AP73">
        <v>203.25853204000001</v>
      </c>
      <c r="AQ73">
        <v>1.2464E-4</v>
      </c>
      <c r="AR73">
        <v>1.882E-3</v>
      </c>
      <c r="AW73" s="9"/>
      <c r="BC73" s="27" t="s">
        <v>206</v>
      </c>
      <c r="BD73" s="4">
        <v>1.08</v>
      </c>
    </row>
    <row r="74" spans="39:59">
      <c r="AM74" s="9">
        <v>14</v>
      </c>
      <c r="AN74" s="10">
        <v>0</v>
      </c>
      <c r="AO74">
        <v>3</v>
      </c>
      <c r="AP74">
        <v>203.25853025000001</v>
      </c>
      <c r="AQ74">
        <v>1.79E-6</v>
      </c>
      <c r="AR74">
        <v>6.7599999999999995E-4</v>
      </c>
      <c r="AW74" s="9"/>
    </row>
    <row r="75" spans="39:59">
      <c r="AM75" s="9">
        <v>15</v>
      </c>
      <c r="AN75" s="10">
        <v>0</v>
      </c>
      <c r="AO75">
        <v>4</v>
      </c>
      <c r="AP75">
        <v>203.25852133000001</v>
      </c>
      <c r="AQ75">
        <v>8.9199999999999993E-6</v>
      </c>
      <c r="AR75">
        <v>2.2279999999999999E-3</v>
      </c>
      <c r="AW75" s="9"/>
      <c r="BC75" s="58" t="s">
        <v>207</v>
      </c>
      <c r="BD75" s="59"/>
      <c r="BE75" s="59"/>
      <c r="BF75" s="59"/>
    </row>
    <row r="76" spans="39:59" ht="28.9">
      <c r="AW76" s="9"/>
      <c r="BC76" s="9" t="s">
        <v>208</v>
      </c>
      <c r="BD76" s="10" t="s">
        <v>209</v>
      </c>
      <c r="BE76" s="10" t="s">
        <v>210</v>
      </c>
      <c r="BF76" s="13" t="s">
        <v>211</v>
      </c>
    </row>
    <row r="77" spans="39:59">
      <c r="AM77" s="15" t="s">
        <v>212</v>
      </c>
      <c r="BC77" s="9" t="s">
        <v>213</v>
      </c>
      <c r="BD77" s="10" t="s">
        <v>130</v>
      </c>
      <c r="BE77">
        <v>0</v>
      </c>
      <c r="BF77" t="s">
        <v>193</v>
      </c>
    </row>
    <row r="78" spans="39:59">
      <c r="AW78" s="11"/>
      <c r="AX78" s="21"/>
      <c r="BC78" s="9" t="s">
        <v>214</v>
      </c>
      <c r="BD78" s="10" t="s">
        <v>31</v>
      </c>
      <c r="BE78">
        <v>1.0753999999999999</v>
      </c>
      <c r="BF78">
        <v>0.26469999999999999</v>
      </c>
    </row>
    <row r="79" spans="39:59">
      <c r="AW79" s="16"/>
    </row>
    <row r="80" spans="39:59">
      <c r="AM80" s="26" t="s">
        <v>197</v>
      </c>
      <c r="AW80" s="9"/>
      <c r="BC80" s="62" t="s">
        <v>215</v>
      </c>
      <c r="BD80" s="63"/>
      <c r="BE80" s="63"/>
      <c r="BF80" s="63"/>
      <c r="BG80" s="63"/>
    </row>
    <row r="81" spans="39:60">
      <c r="AM81" s="58" t="s">
        <v>198</v>
      </c>
      <c r="AN81" s="59"/>
      <c r="AW81" s="27"/>
      <c r="AX81" s="4"/>
      <c r="BC81" s="17" t="s">
        <v>216</v>
      </c>
      <c r="BD81" s="18" t="s">
        <v>217</v>
      </c>
      <c r="BE81" s="18" t="s">
        <v>218</v>
      </c>
      <c r="BF81" s="18" t="s">
        <v>219</v>
      </c>
      <c r="BG81" s="18" t="s">
        <v>220</v>
      </c>
    </row>
    <row r="82" spans="39:60">
      <c r="AM82" s="16" t="s">
        <v>221</v>
      </c>
      <c r="AN82">
        <v>203.26</v>
      </c>
      <c r="BC82" s="17" t="s">
        <v>63</v>
      </c>
      <c r="BD82" s="19">
        <v>10</v>
      </c>
      <c r="BE82" s="19">
        <v>30</v>
      </c>
      <c r="BF82" s="19">
        <v>4.2</v>
      </c>
      <c r="BG82" s="19">
        <v>1.1000000000000001E-3</v>
      </c>
    </row>
    <row r="83" spans="39:60">
      <c r="AM83" s="9" t="s">
        <v>200</v>
      </c>
      <c r="AN83">
        <v>227.26</v>
      </c>
      <c r="AW83" s="11"/>
      <c r="AX83" s="21"/>
      <c r="AY83" s="21"/>
      <c r="AZ83" s="21"/>
    </row>
    <row r="84" spans="39:60">
      <c r="AM84" s="9" t="s">
        <v>201</v>
      </c>
      <c r="AN84">
        <v>237.32</v>
      </c>
      <c r="AW84" s="9"/>
      <c r="AX84" s="10"/>
      <c r="AY84" s="10"/>
      <c r="AZ84" s="13"/>
      <c r="BC84" s="58" t="s">
        <v>222</v>
      </c>
      <c r="BD84" s="59"/>
      <c r="BE84" s="59"/>
      <c r="BF84" s="59"/>
      <c r="BG84" s="59"/>
      <c r="BH84" s="59"/>
    </row>
    <row r="85" spans="39:60" ht="28.9">
      <c r="AM85" s="9" t="s">
        <v>202</v>
      </c>
      <c r="AN85">
        <v>219.89</v>
      </c>
      <c r="AW85" s="9"/>
      <c r="AX85" s="10"/>
      <c r="BC85" s="9" t="s">
        <v>63</v>
      </c>
      <c r="BD85" s="10" t="s">
        <v>210</v>
      </c>
      <c r="BE85" s="13" t="s">
        <v>211</v>
      </c>
      <c r="BF85" s="10" t="s">
        <v>223</v>
      </c>
      <c r="BG85" s="10" t="s">
        <v>224</v>
      </c>
      <c r="BH85" s="10" t="s">
        <v>225</v>
      </c>
    </row>
    <row r="86" spans="39:60">
      <c r="AM86" s="9" t="s">
        <v>203</v>
      </c>
      <c r="AN86">
        <v>231.89</v>
      </c>
      <c r="BC86" s="9">
        <v>1</v>
      </c>
      <c r="BD86" s="14">
        <v>-8.8800000000000003E-16</v>
      </c>
      <c r="BE86">
        <v>0.51849999999999996</v>
      </c>
      <c r="BF86">
        <v>30</v>
      </c>
      <c r="BG86">
        <v>0</v>
      </c>
      <c r="BH86">
        <v>1</v>
      </c>
    </row>
    <row r="87" spans="39:60">
      <c r="AM87" s="9" t="s">
        <v>204</v>
      </c>
      <c r="AN87">
        <v>211.1</v>
      </c>
      <c r="AW87" s="11"/>
      <c r="AX87" s="21"/>
      <c r="AY87" s="21"/>
      <c r="AZ87" s="21"/>
      <c r="BA87" s="21"/>
      <c r="BC87" s="9">
        <v>2</v>
      </c>
      <c r="BD87">
        <v>0.40239999999999998</v>
      </c>
      <c r="BE87">
        <v>0.51849999999999996</v>
      </c>
      <c r="BF87">
        <v>30</v>
      </c>
      <c r="BG87">
        <v>0.78</v>
      </c>
      <c r="BH87">
        <v>0.44379999999999997</v>
      </c>
    </row>
    <row r="88" spans="39:60">
      <c r="AW88" s="9"/>
      <c r="AX88" s="10"/>
      <c r="AY88" s="10"/>
      <c r="AZ88" s="10"/>
      <c r="BA88" s="10"/>
      <c r="BC88" s="9">
        <v>3</v>
      </c>
      <c r="BD88">
        <v>0.70830000000000004</v>
      </c>
      <c r="BE88">
        <v>0.51849999999999996</v>
      </c>
      <c r="BF88">
        <v>30</v>
      </c>
      <c r="BG88">
        <v>1.37</v>
      </c>
      <c r="BH88">
        <v>0.18210000000000001</v>
      </c>
    </row>
    <row r="89" spans="39:60">
      <c r="AM89" s="58" t="s">
        <v>226</v>
      </c>
      <c r="AN89" s="59"/>
      <c r="AW89" s="9"/>
      <c r="BC89" s="9">
        <v>4</v>
      </c>
      <c r="BD89">
        <v>1.7128000000000001</v>
      </c>
      <c r="BE89">
        <v>0.51849999999999996</v>
      </c>
      <c r="BF89">
        <v>30</v>
      </c>
      <c r="BG89">
        <v>3.3</v>
      </c>
      <c r="BH89">
        <v>2.5000000000000001E-3</v>
      </c>
    </row>
    <row r="90" spans="39:60">
      <c r="AM90" s="16" t="s">
        <v>227</v>
      </c>
      <c r="AN90">
        <v>203.26</v>
      </c>
      <c r="BC90" s="9">
        <v>5</v>
      </c>
      <c r="BD90">
        <v>0.64119999999999999</v>
      </c>
      <c r="BE90">
        <v>0.51849999999999996</v>
      </c>
      <c r="BF90">
        <v>30</v>
      </c>
      <c r="BG90">
        <v>1.24</v>
      </c>
      <c r="BH90">
        <v>0.2258</v>
      </c>
    </row>
    <row r="91" spans="39:60">
      <c r="AM91" s="9" t="s">
        <v>228</v>
      </c>
      <c r="AN91">
        <v>26.42</v>
      </c>
      <c r="AW91" s="11"/>
      <c r="AX91" s="21"/>
      <c r="AY91" s="21"/>
      <c r="AZ91" s="21"/>
      <c r="BA91" s="21"/>
      <c r="BB91" s="21"/>
      <c r="BC91" s="9">
        <v>6</v>
      </c>
      <c r="BD91">
        <v>0.40239999999999998</v>
      </c>
      <c r="BE91">
        <v>0.51849999999999996</v>
      </c>
      <c r="BF91">
        <v>30</v>
      </c>
      <c r="BG91">
        <v>0.78</v>
      </c>
      <c r="BH91">
        <v>0.44379999999999997</v>
      </c>
    </row>
    <row r="92" spans="39:60">
      <c r="AM92" s="27" t="s">
        <v>229</v>
      </c>
      <c r="AN92" s="4">
        <v>0.6</v>
      </c>
      <c r="AW92" s="9"/>
      <c r="AX92" s="10"/>
      <c r="AY92" s="13"/>
      <c r="AZ92" s="10"/>
      <c r="BA92" s="10"/>
      <c r="BB92" s="10"/>
      <c r="BC92" s="9">
        <v>7</v>
      </c>
      <c r="BD92">
        <v>1.5929</v>
      </c>
      <c r="BE92">
        <v>0.51849999999999996</v>
      </c>
      <c r="BF92">
        <v>30</v>
      </c>
      <c r="BG92">
        <v>3.07</v>
      </c>
      <c r="BH92">
        <v>4.4999999999999997E-3</v>
      </c>
    </row>
    <row r="93" spans="39:60">
      <c r="AW93" s="9"/>
      <c r="BC93" s="9">
        <v>8</v>
      </c>
      <c r="BD93">
        <v>0.54930000000000001</v>
      </c>
      <c r="BE93">
        <v>0.51849999999999996</v>
      </c>
      <c r="BF93">
        <v>30</v>
      </c>
      <c r="BG93">
        <v>1.06</v>
      </c>
      <c r="BH93">
        <v>0.2979</v>
      </c>
    </row>
    <row r="94" spans="39:60">
      <c r="AM94" s="58" t="s">
        <v>207</v>
      </c>
      <c r="AN94" s="59"/>
      <c r="AO94" s="59"/>
      <c r="AP94" s="59"/>
      <c r="AW94" s="9"/>
      <c r="BC94" s="9">
        <v>9</v>
      </c>
      <c r="BD94">
        <v>1.6848000000000001</v>
      </c>
      <c r="BE94">
        <v>0.51849999999999996</v>
      </c>
      <c r="BF94">
        <v>30</v>
      </c>
      <c r="BG94">
        <v>3.25</v>
      </c>
      <c r="BH94">
        <v>2.8999999999999998E-3</v>
      </c>
    </row>
    <row r="95" spans="39:60" ht="28.9">
      <c r="AM95" s="9" t="s">
        <v>208</v>
      </c>
      <c r="AN95" s="10" t="s">
        <v>209</v>
      </c>
      <c r="AO95" s="10" t="s">
        <v>210</v>
      </c>
      <c r="AP95" s="13" t="s">
        <v>211</v>
      </c>
      <c r="AW95" s="9"/>
      <c r="BC95" s="9">
        <v>10</v>
      </c>
      <c r="BD95">
        <v>1.5009999999999999</v>
      </c>
      <c r="BE95">
        <v>0.51849999999999996</v>
      </c>
      <c r="BF95">
        <v>30</v>
      </c>
      <c r="BG95">
        <v>2.89</v>
      </c>
      <c r="BH95">
        <v>7.0000000000000001E-3</v>
      </c>
    </row>
    <row r="96" spans="39:60">
      <c r="AM96" s="9" t="s">
        <v>213</v>
      </c>
      <c r="AN96" s="10" t="s">
        <v>130</v>
      </c>
      <c r="AO96">
        <v>0</v>
      </c>
      <c r="AP96" t="s">
        <v>193</v>
      </c>
      <c r="AW96" s="9"/>
      <c r="BC96" s="9">
        <v>11</v>
      </c>
      <c r="BD96">
        <v>3.8182999999999998</v>
      </c>
      <c r="BE96">
        <v>0.51849999999999996</v>
      </c>
      <c r="BF96">
        <v>30</v>
      </c>
      <c r="BG96">
        <v>7.36</v>
      </c>
      <c r="BH96" t="s">
        <v>230</v>
      </c>
    </row>
    <row r="97" spans="39:62">
      <c r="AM97" s="9" t="s">
        <v>231</v>
      </c>
      <c r="AN97" s="10" t="s">
        <v>31</v>
      </c>
      <c r="AO97">
        <v>2.1482000000000001</v>
      </c>
      <c r="AP97">
        <v>0.72870000000000001</v>
      </c>
      <c r="AW97" s="9"/>
    </row>
    <row r="98" spans="39:62">
      <c r="AW98" s="9"/>
      <c r="BC98" s="8"/>
    </row>
    <row r="99" spans="39:62">
      <c r="AM99" s="58" t="s">
        <v>215</v>
      </c>
      <c r="AN99" s="59"/>
      <c r="AO99" s="59"/>
      <c r="AP99" s="59"/>
      <c r="AQ99" s="59"/>
      <c r="AW99" s="9"/>
    </row>
    <row r="100" spans="39:62">
      <c r="AM100" s="9" t="s">
        <v>216</v>
      </c>
      <c r="AN100" s="10" t="s">
        <v>217</v>
      </c>
      <c r="AO100" s="10" t="s">
        <v>218</v>
      </c>
      <c r="AP100" s="10" t="s">
        <v>219</v>
      </c>
      <c r="AQ100" s="10" t="s">
        <v>220</v>
      </c>
      <c r="AW100" s="9"/>
      <c r="BC100" s="52" t="s">
        <v>232</v>
      </c>
      <c r="BD100" s="59"/>
      <c r="BE100" s="59"/>
      <c r="BF100" s="59"/>
      <c r="BG100" s="59"/>
      <c r="BH100" s="59"/>
      <c r="BI100" s="59"/>
      <c r="BJ100" s="59"/>
    </row>
    <row r="101" spans="39:62">
      <c r="AM101" s="9" t="s">
        <v>63</v>
      </c>
      <c r="AN101">
        <v>10</v>
      </c>
      <c r="AO101">
        <v>30</v>
      </c>
      <c r="AP101">
        <v>1.83</v>
      </c>
      <c r="AQ101" s="4">
        <v>9.7100000000000006E-2</v>
      </c>
      <c r="AW101" s="9"/>
      <c r="BC101" s="9" t="s">
        <v>63</v>
      </c>
      <c r="BD101" s="10" t="s">
        <v>233</v>
      </c>
      <c r="BE101" s="10" t="s">
        <v>210</v>
      </c>
      <c r="BF101" s="10" t="s">
        <v>234</v>
      </c>
      <c r="BG101" s="10" t="s">
        <v>223</v>
      </c>
      <c r="BH101" s="10" t="s">
        <v>224</v>
      </c>
      <c r="BI101" s="10" t="s">
        <v>225</v>
      </c>
      <c r="BJ101" s="10" t="s">
        <v>235</v>
      </c>
    </row>
    <row r="102" spans="39:62">
      <c r="AW102" s="9"/>
      <c r="BC102" s="9">
        <v>1</v>
      </c>
      <c r="BD102" s="10">
        <v>2</v>
      </c>
      <c r="BE102">
        <v>-0.40239999999999998</v>
      </c>
      <c r="BF102">
        <v>0.73329999999999995</v>
      </c>
      <c r="BG102">
        <v>30</v>
      </c>
      <c r="BH102">
        <v>-0.55000000000000004</v>
      </c>
      <c r="BI102">
        <v>0.58730000000000004</v>
      </c>
      <c r="BJ102">
        <v>1</v>
      </c>
    </row>
    <row r="103" spans="39:62">
      <c r="AM103" s="58" t="s">
        <v>222</v>
      </c>
      <c r="AN103" s="59"/>
      <c r="AO103" s="59"/>
      <c r="AP103" s="59"/>
      <c r="AQ103" s="59"/>
      <c r="AR103" s="59"/>
      <c r="AW103" s="9"/>
      <c r="BC103" s="9">
        <v>1</v>
      </c>
      <c r="BD103" s="10">
        <v>3</v>
      </c>
      <c r="BE103">
        <v>-0.70830000000000004</v>
      </c>
      <c r="BF103">
        <v>0.73329999999999995</v>
      </c>
      <c r="BG103">
        <v>30</v>
      </c>
      <c r="BH103">
        <v>-0.97</v>
      </c>
      <c r="BI103">
        <v>0.34179999999999999</v>
      </c>
      <c r="BJ103">
        <v>0.99550000000000005</v>
      </c>
    </row>
    <row r="104" spans="39:62" ht="28.9">
      <c r="AM104" s="9" t="s">
        <v>63</v>
      </c>
      <c r="AN104" s="10" t="s">
        <v>210</v>
      </c>
      <c r="AO104" s="13" t="s">
        <v>211</v>
      </c>
      <c r="AP104" s="10" t="s">
        <v>223</v>
      </c>
      <c r="AQ104" s="10" t="s">
        <v>224</v>
      </c>
      <c r="AR104" s="10" t="s">
        <v>225</v>
      </c>
      <c r="BC104" s="9">
        <v>1</v>
      </c>
      <c r="BD104" s="10">
        <v>4</v>
      </c>
      <c r="BE104">
        <v>-1.7128000000000001</v>
      </c>
      <c r="BF104">
        <v>0.73329999999999995</v>
      </c>
      <c r="BG104">
        <v>30</v>
      </c>
      <c r="BH104">
        <v>-2.34</v>
      </c>
      <c r="BI104">
        <v>2.64E-2</v>
      </c>
      <c r="BJ104">
        <v>0.43719999999999998</v>
      </c>
    </row>
    <row r="105" spans="39:62">
      <c r="AM105" s="9">
        <v>1</v>
      </c>
      <c r="AN105">
        <v>-13.275499999999999</v>
      </c>
      <c r="AO105">
        <v>381.67</v>
      </c>
      <c r="AP105">
        <v>30</v>
      </c>
      <c r="AQ105">
        <v>-0.03</v>
      </c>
      <c r="AR105">
        <v>0.97250000000000003</v>
      </c>
      <c r="AW105" s="8"/>
      <c r="BC105" s="9">
        <v>1</v>
      </c>
      <c r="BD105" s="10">
        <v>5</v>
      </c>
      <c r="BE105">
        <v>-0.64119999999999999</v>
      </c>
      <c r="BF105">
        <v>0.73329999999999995</v>
      </c>
      <c r="BG105">
        <v>30</v>
      </c>
      <c r="BH105">
        <v>-0.87</v>
      </c>
      <c r="BI105">
        <v>0.38879999999999998</v>
      </c>
      <c r="BJ105">
        <v>0.998</v>
      </c>
    </row>
    <row r="106" spans="39:62">
      <c r="AM106" s="9">
        <v>2</v>
      </c>
      <c r="AN106">
        <v>8.7699999999999996E-4</v>
      </c>
      <c r="AO106">
        <v>0.88729999999999998</v>
      </c>
      <c r="AP106">
        <v>30</v>
      </c>
      <c r="AQ106">
        <v>0</v>
      </c>
      <c r="AR106">
        <v>0.99919999999999998</v>
      </c>
      <c r="BC106" s="9">
        <v>1</v>
      </c>
      <c r="BD106" s="10">
        <v>6</v>
      </c>
      <c r="BE106">
        <v>-0.40239999999999998</v>
      </c>
      <c r="BF106">
        <v>0.73329999999999995</v>
      </c>
      <c r="BG106">
        <v>30</v>
      </c>
      <c r="BH106">
        <v>-0.55000000000000004</v>
      </c>
      <c r="BI106">
        <v>0.58730000000000004</v>
      </c>
      <c r="BJ106">
        <v>1</v>
      </c>
    </row>
    <row r="107" spans="39:62">
      <c r="AM107" s="9">
        <v>3</v>
      </c>
      <c r="AN107">
        <v>1.3863000000000001</v>
      </c>
      <c r="AO107">
        <v>0.77429999999999999</v>
      </c>
      <c r="AP107">
        <v>30</v>
      </c>
      <c r="AQ107">
        <v>1.79</v>
      </c>
      <c r="AR107">
        <v>8.3500000000000005E-2</v>
      </c>
      <c r="AW107" s="23"/>
      <c r="AX107" s="21"/>
      <c r="AY107" s="21"/>
      <c r="AZ107" s="21"/>
      <c r="BA107" s="21"/>
      <c r="BB107" s="21"/>
      <c r="BC107" s="9">
        <v>1</v>
      </c>
      <c r="BD107" s="10">
        <v>7</v>
      </c>
      <c r="BE107">
        <v>-1.5929</v>
      </c>
      <c r="BF107">
        <v>0.73329999999999995</v>
      </c>
      <c r="BG107">
        <v>30</v>
      </c>
      <c r="BH107">
        <v>-2.17</v>
      </c>
      <c r="BI107">
        <v>3.7900000000000003E-2</v>
      </c>
      <c r="BJ107">
        <v>0.53949999999999998</v>
      </c>
    </row>
    <row r="108" spans="39:62">
      <c r="AM108" s="9">
        <v>4</v>
      </c>
      <c r="AN108">
        <v>2.0792999999999999</v>
      </c>
      <c r="AO108">
        <v>0.75380000000000003</v>
      </c>
      <c r="AP108">
        <v>30</v>
      </c>
      <c r="AQ108">
        <v>2.76</v>
      </c>
      <c r="AR108">
        <v>9.7999999999999997E-3</v>
      </c>
      <c r="AW108" s="9"/>
      <c r="AX108" s="10"/>
      <c r="AY108" s="10"/>
      <c r="AZ108" s="10"/>
      <c r="BA108" s="10"/>
      <c r="BB108" s="10"/>
      <c r="BC108" s="9">
        <v>1</v>
      </c>
      <c r="BD108" s="10">
        <v>8</v>
      </c>
      <c r="BE108">
        <v>-0.54930000000000001</v>
      </c>
      <c r="BF108">
        <v>0.73329999999999995</v>
      </c>
      <c r="BG108">
        <v>30</v>
      </c>
      <c r="BH108">
        <v>-0.75</v>
      </c>
      <c r="BI108">
        <v>0.45960000000000001</v>
      </c>
      <c r="BJ108">
        <v>0.99950000000000006</v>
      </c>
    </row>
    <row r="109" spans="39:62">
      <c r="AM109" s="9">
        <v>5</v>
      </c>
      <c r="AN109">
        <v>1.0984</v>
      </c>
      <c r="AO109">
        <v>0.78759999999999997</v>
      </c>
      <c r="AP109">
        <v>30</v>
      </c>
      <c r="AQ109">
        <v>1.39</v>
      </c>
      <c r="AR109">
        <v>0.1734</v>
      </c>
      <c r="AW109" s="9"/>
      <c r="AX109" s="10"/>
      <c r="BC109" s="9">
        <v>1</v>
      </c>
      <c r="BD109" s="10">
        <v>9</v>
      </c>
      <c r="BE109">
        <v>-1.6848000000000001</v>
      </c>
      <c r="BF109">
        <v>0.73329999999999995</v>
      </c>
      <c r="BG109">
        <v>30</v>
      </c>
      <c r="BH109">
        <v>-2.2999999999999998</v>
      </c>
      <c r="BI109">
        <v>2.87E-2</v>
      </c>
      <c r="BJ109">
        <v>0.46050000000000002</v>
      </c>
    </row>
    <row r="110" spans="39:62">
      <c r="AM110" s="9">
        <v>6</v>
      </c>
      <c r="AN110">
        <v>8.7699999999999996E-4</v>
      </c>
      <c r="AO110">
        <v>0.88729999999999998</v>
      </c>
      <c r="AP110">
        <v>30</v>
      </c>
      <c r="AQ110">
        <v>0</v>
      </c>
      <c r="AR110">
        <v>0.99919999999999998</v>
      </c>
      <c r="AW110" s="9"/>
      <c r="AX110" s="10"/>
      <c r="BC110" s="9">
        <v>1</v>
      </c>
      <c r="BD110" s="10">
        <v>10</v>
      </c>
      <c r="BE110">
        <v>-1.5009999999999999</v>
      </c>
      <c r="BF110">
        <v>0.73329999999999995</v>
      </c>
      <c r="BG110">
        <v>30</v>
      </c>
      <c r="BH110">
        <v>-2.0499999999999998</v>
      </c>
      <c r="BI110">
        <v>4.9500000000000002E-2</v>
      </c>
      <c r="BJ110">
        <v>0.62029999999999996</v>
      </c>
    </row>
    <row r="111" spans="39:62">
      <c r="AM111" s="9">
        <v>7</v>
      </c>
      <c r="AN111">
        <v>1.7914000000000001</v>
      </c>
      <c r="AO111">
        <v>0.76060000000000005</v>
      </c>
      <c r="AP111">
        <v>30</v>
      </c>
      <c r="AQ111">
        <v>2.36</v>
      </c>
      <c r="AR111">
        <v>2.52E-2</v>
      </c>
      <c r="AW111" s="9"/>
      <c r="AX111" s="10"/>
      <c r="BC111" s="9">
        <v>1</v>
      </c>
      <c r="BD111" s="10">
        <v>11</v>
      </c>
      <c r="BE111">
        <v>-3.8182999999999998</v>
      </c>
      <c r="BF111">
        <v>0.73329999999999995</v>
      </c>
      <c r="BG111">
        <v>30</v>
      </c>
      <c r="BH111">
        <v>-5.21</v>
      </c>
      <c r="BI111" t="s">
        <v>230</v>
      </c>
      <c r="BJ111">
        <v>5.9999999999999995E-4</v>
      </c>
    </row>
    <row r="112" spans="39:62">
      <c r="AM112" s="9">
        <v>8</v>
      </c>
      <c r="AN112">
        <v>0.69289999999999996</v>
      </c>
      <c r="AO112">
        <v>0.81359999999999999</v>
      </c>
      <c r="AP112">
        <v>30</v>
      </c>
      <c r="AQ112">
        <v>0.85</v>
      </c>
      <c r="AR112">
        <v>0.4012</v>
      </c>
      <c r="AW112" s="9"/>
      <c r="AX112" s="10"/>
      <c r="BC112" s="9">
        <v>2</v>
      </c>
      <c r="BD112" s="10">
        <v>3</v>
      </c>
      <c r="BE112">
        <v>-0.30590000000000001</v>
      </c>
      <c r="BF112">
        <v>0.73329999999999995</v>
      </c>
      <c r="BG112">
        <v>30</v>
      </c>
      <c r="BH112">
        <v>-0.42</v>
      </c>
      <c r="BI112">
        <v>0.67949999999999999</v>
      </c>
      <c r="BJ112">
        <v>1</v>
      </c>
    </row>
    <row r="113" spans="39:62">
      <c r="AM113" s="9">
        <v>9</v>
      </c>
      <c r="AN113">
        <v>1.9456</v>
      </c>
      <c r="AO113">
        <v>0.75670000000000004</v>
      </c>
      <c r="AP113">
        <v>30</v>
      </c>
      <c r="AQ113">
        <v>2.57</v>
      </c>
      <c r="AR113">
        <v>1.5299999999999999E-2</v>
      </c>
      <c r="AW113" s="9"/>
      <c r="AX113" s="10"/>
      <c r="BC113" s="9">
        <v>2</v>
      </c>
      <c r="BD113" s="10">
        <v>4</v>
      </c>
      <c r="BE113">
        <v>-1.3104</v>
      </c>
      <c r="BF113">
        <v>0.73329999999999995</v>
      </c>
      <c r="BG113">
        <v>30</v>
      </c>
      <c r="BH113">
        <v>-1.79</v>
      </c>
      <c r="BI113">
        <v>8.4000000000000005E-2</v>
      </c>
      <c r="BJ113">
        <v>0.7782</v>
      </c>
    </row>
    <row r="114" spans="39:62">
      <c r="AM114" s="9">
        <v>10</v>
      </c>
      <c r="AN114">
        <v>1.6089</v>
      </c>
      <c r="AO114">
        <v>0.76600000000000001</v>
      </c>
      <c r="AP114">
        <v>30</v>
      </c>
      <c r="AQ114">
        <v>2.1</v>
      </c>
      <c r="AR114">
        <v>4.4200000000000003E-2</v>
      </c>
      <c r="AW114" s="9"/>
      <c r="AX114" s="10"/>
      <c r="BC114" s="9">
        <v>2</v>
      </c>
      <c r="BD114" s="10">
        <v>5</v>
      </c>
      <c r="BE114">
        <v>-0.2389</v>
      </c>
      <c r="BF114">
        <v>0.73329999999999995</v>
      </c>
      <c r="BG114">
        <v>30</v>
      </c>
      <c r="BH114">
        <v>-0.33</v>
      </c>
      <c r="BI114">
        <v>0.74690000000000001</v>
      </c>
      <c r="BJ114">
        <v>1</v>
      </c>
    </row>
    <row r="115" spans="39:62">
      <c r="AM115" s="9">
        <v>11</v>
      </c>
      <c r="AN115">
        <v>3.8664000000000001</v>
      </c>
      <c r="AO115">
        <v>0.73650000000000004</v>
      </c>
      <c r="AP115">
        <v>30</v>
      </c>
      <c r="AQ115">
        <v>5.25</v>
      </c>
      <c r="AR115" t="s">
        <v>230</v>
      </c>
      <c r="AW115" s="9"/>
      <c r="AX115" s="10"/>
      <c r="BC115" s="9">
        <v>2</v>
      </c>
      <c r="BD115" s="10">
        <v>6</v>
      </c>
      <c r="BE115">
        <v>0</v>
      </c>
      <c r="BF115">
        <v>0.73329999999999995</v>
      </c>
      <c r="BG115">
        <v>30</v>
      </c>
      <c r="BH115">
        <v>0</v>
      </c>
      <c r="BI115">
        <v>1</v>
      </c>
      <c r="BJ115">
        <v>1</v>
      </c>
    </row>
    <row r="116" spans="39:62">
      <c r="AW116" s="9"/>
      <c r="AX116" s="10"/>
      <c r="BC116" s="9">
        <v>2</v>
      </c>
      <c r="BD116" s="10">
        <v>7</v>
      </c>
      <c r="BE116">
        <v>-1.1904999999999999</v>
      </c>
      <c r="BF116">
        <v>0.73329999999999995</v>
      </c>
      <c r="BG116">
        <v>30</v>
      </c>
      <c r="BH116">
        <v>-1.62</v>
      </c>
      <c r="BI116">
        <v>0.1149</v>
      </c>
      <c r="BJ116">
        <v>0.8599</v>
      </c>
    </row>
    <row r="117" spans="39:62">
      <c r="AM117" s="8"/>
      <c r="AW117" s="9"/>
      <c r="AX117" s="10"/>
      <c r="BC117" s="9">
        <v>2</v>
      </c>
      <c r="BD117" s="10">
        <v>8</v>
      </c>
      <c r="BE117">
        <v>-0.1469</v>
      </c>
      <c r="BF117">
        <v>0.73329999999999995</v>
      </c>
      <c r="BG117">
        <v>30</v>
      </c>
      <c r="BH117">
        <v>-0.2</v>
      </c>
      <c r="BI117">
        <v>0.84250000000000003</v>
      </c>
      <c r="BJ117">
        <v>1</v>
      </c>
    </row>
    <row r="118" spans="39:62">
      <c r="AW118" s="9"/>
      <c r="AX118" s="10"/>
      <c r="BC118" s="9">
        <v>2</v>
      </c>
      <c r="BD118" s="10">
        <v>9</v>
      </c>
      <c r="BE118">
        <v>-1.2825</v>
      </c>
      <c r="BF118">
        <v>0.73329999999999995</v>
      </c>
      <c r="BG118">
        <v>30</v>
      </c>
      <c r="BH118">
        <v>-1.75</v>
      </c>
      <c r="BI118">
        <v>9.0499999999999997E-2</v>
      </c>
      <c r="BJ118">
        <v>0.79879999999999995</v>
      </c>
    </row>
    <row r="119" spans="39:62">
      <c r="AM119" s="52" t="s">
        <v>236</v>
      </c>
      <c r="AN119" s="59"/>
      <c r="AO119" s="59"/>
      <c r="AP119" s="59"/>
      <c r="AQ119" s="59"/>
      <c r="AR119" s="59"/>
      <c r="AS119" s="59"/>
      <c r="AT119" s="59"/>
      <c r="AW119" s="9"/>
      <c r="AX119" s="10"/>
      <c r="BC119" s="9">
        <v>2</v>
      </c>
      <c r="BD119" s="10">
        <v>10</v>
      </c>
      <c r="BE119">
        <v>-1.0986</v>
      </c>
      <c r="BF119">
        <v>0.73329999999999995</v>
      </c>
      <c r="BG119">
        <v>30</v>
      </c>
      <c r="BH119">
        <v>-1.5</v>
      </c>
      <c r="BI119">
        <v>0.14449999999999999</v>
      </c>
      <c r="BJ119">
        <v>0.90920000000000001</v>
      </c>
    </row>
    <row r="120" spans="39:62">
      <c r="AM120" s="9" t="s">
        <v>63</v>
      </c>
      <c r="AN120" s="10" t="s">
        <v>233</v>
      </c>
      <c r="AO120" s="10" t="s">
        <v>210</v>
      </c>
      <c r="AP120" s="10" t="s">
        <v>234</v>
      </c>
      <c r="AQ120" s="10" t="s">
        <v>223</v>
      </c>
      <c r="AR120" s="10" t="s">
        <v>224</v>
      </c>
      <c r="AS120" s="10" t="s">
        <v>225</v>
      </c>
      <c r="AT120" s="10" t="s">
        <v>235</v>
      </c>
      <c r="AW120" s="9"/>
      <c r="AX120" s="10"/>
      <c r="BC120" s="9">
        <v>2</v>
      </c>
      <c r="BD120" s="10">
        <v>11</v>
      </c>
      <c r="BE120">
        <v>-3.4159999999999999</v>
      </c>
      <c r="BF120">
        <v>0.73329999999999995</v>
      </c>
      <c r="BG120">
        <v>30</v>
      </c>
      <c r="BH120">
        <v>-4.66</v>
      </c>
      <c r="BI120" t="s">
        <v>230</v>
      </c>
      <c r="BJ120">
        <v>2.5000000000000001E-3</v>
      </c>
    </row>
    <row r="121" spans="39:62">
      <c r="AM121" s="9">
        <v>1</v>
      </c>
      <c r="AN121" s="10">
        <v>2</v>
      </c>
      <c r="AO121">
        <v>-13.276300000000001</v>
      </c>
      <c r="AP121">
        <v>381.67</v>
      </c>
      <c r="AQ121">
        <v>30</v>
      </c>
      <c r="AR121">
        <v>-0.03</v>
      </c>
      <c r="AS121">
        <v>0.97250000000000003</v>
      </c>
      <c r="AT121">
        <v>1</v>
      </c>
      <c r="AW121" s="9"/>
      <c r="AX121" s="10"/>
      <c r="BC121" s="9">
        <v>3</v>
      </c>
      <c r="BD121" s="10">
        <v>4</v>
      </c>
      <c r="BE121">
        <v>-1.0044999999999999</v>
      </c>
      <c r="BF121">
        <v>0.73329999999999995</v>
      </c>
      <c r="BG121">
        <v>30</v>
      </c>
      <c r="BH121">
        <v>-1.37</v>
      </c>
      <c r="BI121">
        <v>0.18090000000000001</v>
      </c>
      <c r="BJ121">
        <v>0.9466</v>
      </c>
    </row>
    <row r="122" spans="39:62">
      <c r="AM122" s="9">
        <v>1</v>
      </c>
      <c r="AN122" s="10">
        <v>3</v>
      </c>
      <c r="AO122">
        <v>-14.661799999999999</v>
      </c>
      <c r="AP122">
        <v>381.67</v>
      </c>
      <c r="AQ122">
        <v>30</v>
      </c>
      <c r="AR122">
        <v>-0.04</v>
      </c>
      <c r="AS122">
        <v>0.96960000000000002</v>
      </c>
      <c r="AT122">
        <v>1</v>
      </c>
      <c r="AW122" s="9"/>
      <c r="AX122" s="10"/>
      <c r="BC122" s="9">
        <v>3</v>
      </c>
      <c r="BD122" s="10">
        <v>5</v>
      </c>
      <c r="BE122">
        <v>6.7070000000000005E-2</v>
      </c>
      <c r="BF122">
        <v>0.73329999999999995</v>
      </c>
      <c r="BG122">
        <v>30</v>
      </c>
      <c r="BH122">
        <v>0.09</v>
      </c>
      <c r="BI122">
        <v>0.92769999999999997</v>
      </c>
      <c r="BJ122">
        <v>1</v>
      </c>
    </row>
    <row r="123" spans="39:62">
      <c r="AM123" s="9">
        <v>1</v>
      </c>
      <c r="AN123" s="10">
        <v>4</v>
      </c>
      <c r="AO123">
        <v>-15.354799999999999</v>
      </c>
      <c r="AP123">
        <v>381.67</v>
      </c>
      <c r="AQ123">
        <v>30</v>
      </c>
      <c r="AR123">
        <v>-0.04</v>
      </c>
      <c r="AS123">
        <v>0.96819999999999995</v>
      </c>
      <c r="AT123">
        <v>1</v>
      </c>
      <c r="AW123" s="9"/>
      <c r="AX123" s="10"/>
      <c r="BC123" s="9">
        <v>3</v>
      </c>
      <c r="BD123" s="10">
        <v>6</v>
      </c>
      <c r="BE123">
        <v>0.30590000000000001</v>
      </c>
      <c r="BF123">
        <v>0.73329999999999995</v>
      </c>
      <c r="BG123">
        <v>30</v>
      </c>
      <c r="BH123">
        <v>0.42</v>
      </c>
      <c r="BI123">
        <v>0.67949999999999999</v>
      </c>
      <c r="BJ123">
        <v>1</v>
      </c>
    </row>
    <row r="124" spans="39:62">
      <c r="AM124" s="9">
        <v>1</v>
      </c>
      <c r="AN124" s="10">
        <v>5</v>
      </c>
      <c r="AO124">
        <v>-14.373799999999999</v>
      </c>
      <c r="AP124">
        <v>381.67</v>
      </c>
      <c r="AQ124">
        <v>30</v>
      </c>
      <c r="AR124">
        <v>-0.04</v>
      </c>
      <c r="AS124">
        <v>0.97019999999999995</v>
      </c>
      <c r="AT124">
        <v>1</v>
      </c>
      <c r="AW124" s="9"/>
      <c r="AX124" s="10"/>
      <c r="BC124" s="9">
        <v>3</v>
      </c>
      <c r="BD124" s="10">
        <v>7</v>
      </c>
      <c r="BE124">
        <v>-0.88460000000000005</v>
      </c>
      <c r="BF124">
        <v>0.73329999999999995</v>
      </c>
      <c r="BG124">
        <v>30</v>
      </c>
      <c r="BH124">
        <v>-1.21</v>
      </c>
      <c r="BI124">
        <v>0.23710000000000001</v>
      </c>
      <c r="BJ124">
        <v>0.9768</v>
      </c>
    </row>
    <row r="125" spans="39:62">
      <c r="AM125" s="9">
        <v>1</v>
      </c>
      <c r="AN125" s="10">
        <v>6</v>
      </c>
      <c r="AO125">
        <v>-13.276300000000001</v>
      </c>
      <c r="AP125">
        <v>381.67</v>
      </c>
      <c r="AQ125">
        <v>30</v>
      </c>
      <c r="AR125">
        <v>-0.03</v>
      </c>
      <c r="AS125">
        <v>0.97250000000000003</v>
      </c>
      <c r="AT125">
        <v>1</v>
      </c>
      <c r="AW125" s="9"/>
      <c r="AX125" s="10"/>
      <c r="BC125" s="9">
        <v>3</v>
      </c>
      <c r="BD125" s="10">
        <v>8</v>
      </c>
      <c r="BE125">
        <v>0.159</v>
      </c>
      <c r="BF125">
        <v>0.73329999999999995</v>
      </c>
      <c r="BG125">
        <v>30</v>
      </c>
      <c r="BH125">
        <v>0.22</v>
      </c>
      <c r="BI125">
        <v>0.82979999999999998</v>
      </c>
      <c r="BJ125">
        <v>1</v>
      </c>
    </row>
    <row r="126" spans="39:62">
      <c r="AM126" s="9">
        <v>1</v>
      </c>
      <c r="AN126" s="10">
        <v>7</v>
      </c>
      <c r="AO126">
        <v>-15.0669</v>
      </c>
      <c r="AP126">
        <v>381.67</v>
      </c>
      <c r="AQ126">
        <v>30</v>
      </c>
      <c r="AR126">
        <v>-0.04</v>
      </c>
      <c r="AS126">
        <v>0.96879999999999999</v>
      </c>
      <c r="AT126">
        <v>1</v>
      </c>
      <c r="AW126" s="9"/>
      <c r="AX126" s="10"/>
      <c r="BC126" s="9">
        <v>3</v>
      </c>
      <c r="BD126" s="10">
        <v>9</v>
      </c>
      <c r="BE126">
        <v>-0.97650000000000003</v>
      </c>
      <c r="BF126">
        <v>0.73329999999999995</v>
      </c>
      <c r="BG126">
        <v>30</v>
      </c>
      <c r="BH126">
        <v>-1.33</v>
      </c>
      <c r="BI126">
        <v>0.193</v>
      </c>
      <c r="BJ126">
        <v>0.95530000000000004</v>
      </c>
    </row>
    <row r="127" spans="39:62">
      <c r="AM127" s="9">
        <v>1</v>
      </c>
      <c r="AN127" s="10">
        <v>8</v>
      </c>
      <c r="AO127">
        <v>-13.968400000000001</v>
      </c>
      <c r="AP127">
        <v>381.67</v>
      </c>
      <c r="AQ127">
        <v>30</v>
      </c>
      <c r="AR127">
        <v>-0.04</v>
      </c>
      <c r="AS127">
        <v>0.97099999999999997</v>
      </c>
      <c r="AT127">
        <v>1</v>
      </c>
      <c r="AW127" s="9"/>
      <c r="AX127" s="10"/>
      <c r="BC127" s="9">
        <v>3</v>
      </c>
      <c r="BD127" s="10">
        <v>10</v>
      </c>
      <c r="BE127">
        <v>-0.79269999999999996</v>
      </c>
      <c r="BF127">
        <v>0.73329999999999995</v>
      </c>
      <c r="BG127">
        <v>30</v>
      </c>
      <c r="BH127">
        <v>-1.08</v>
      </c>
      <c r="BI127">
        <v>0.2883</v>
      </c>
      <c r="BJ127">
        <v>0.98939999999999995</v>
      </c>
    </row>
    <row r="128" spans="39:62">
      <c r="AM128" s="9">
        <v>1</v>
      </c>
      <c r="AN128" s="10">
        <v>9</v>
      </c>
      <c r="AO128">
        <v>-15.2211</v>
      </c>
      <c r="AP128">
        <v>381.67</v>
      </c>
      <c r="AQ128">
        <v>30</v>
      </c>
      <c r="AR128">
        <v>-0.04</v>
      </c>
      <c r="AS128">
        <v>0.96850000000000003</v>
      </c>
      <c r="AT128">
        <v>1</v>
      </c>
      <c r="AW128" s="9"/>
      <c r="AX128" s="10"/>
      <c r="BC128" s="9">
        <v>3</v>
      </c>
      <c r="BD128" s="10">
        <v>11</v>
      </c>
      <c r="BE128">
        <v>-3.11</v>
      </c>
      <c r="BF128">
        <v>0.73329999999999995</v>
      </c>
      <c r="BG128">
        <v>30</v>
      </c>
      <c r="BH128">
        <v>-4.24</v>
      </c>
      <c r="BI128">
        <v>2.0000000000000001E-4</v>
      </c>
      <c r="BJ128">
        <v>7.6E-3</v>
      </c>
    </row>
    <row r="129" spans="39:62">
      <c r="AM129" s="9">
        <v>1</v>
      </c>
      <c r="AN129" s="10">
        <v>10</v>
      </c>
      <c r="AO129">
        <v>-14.884399999999999</v>
      </c>
      <c r="AP129">
        <v>381.67</v>
      </c>
      <c r="AQ129">
        <v>30</v>
      </c>
      <c r="AR129">
        <v>-0.04</v>
      </c>
      <c r="AS129">
        <v>0.96919999999999995</v>
      </c>
      <c r="AT129">
        <v>1</v>
      </c>
      <c r="AW129" s="9"/>
      <c r="AX129" s="10"/>
      <c r="BC129" s="9">
        <v>4</v>
      </c>
      <c r="BD129" s="10">
        <v>5</v>
      </c>
      <c r="BE129">
        <v>1.0716000000000001</v>
      </c>
      <c r="BF129">
        <v>0.73329999999999995</v>
      </c>
      <c r="BG129">
        <v>30</v>
      </c>
      <c r="BH129">
        <v>1.46</v>
      </c>
      <c r="BI129">
        <v>0.15429999999999999</v>
      </c>
      <c r="BJ129">
        <v>0.92130000000000001</v>
      </c>
    </row>
    <row r="130" spans="39:62">
      <c r="AM130" s="9">
        <v>1</v>
      </c>
      <c r="AN130" s="10">
        <v>11</v>
      </c>
      <c r="AO130">
        <v>-17.1418</v>
      </c>
      <c r="AP130">
        <v>381.67</v>
      </c>
      <c r="AQ130">
        <v>30</v>
      </c>
      <c r="AR130">
        <v>-0.04</v>
      </c>
      <c r="AS130">
        <v>0.96450000000000002</v>
      </c>
      <c r="AT130">
        <v>1</v>
      </c>
      <c r="AW130" s="9"/>
      <c r="AX130" s="10"/>
      <c r="BC130" s="9">
        <v>4</v>
      </c>
      <c r="BD130" s="10">
        <v>6</v>
      </c>
      <c r="BE130">
        <v>1.3104</v>
      </c>
      <c r="BF130">
        <v>0.73329999999999995</v>
      </c>
      <c r="BG130">
        <v>30</v>
      </c>
      <c r="BH130">
        <v>1.79</v>
      </c>
      <c r="BI130">
        <v>8.4000000000000005E-2</v>
      </c>
      <c r="BJ130">
        <v>0.7782</v>
      </c>
    </row>
    <row r="131" spans="39:62">
      <c r="AM131" s="9">
        <v>2</v>
      </c>
      <c r="AN131" s="10">
        <v>3</v>
      </c>
      <c r="AO131">
        <v>-1.3854</v>
      </c>
      <c r="AP131">
        <v>1.1777</v>
      </c>
      <c r="AQ131">
        <v>30</v>
      </c>
      <c r="AR131">
        <v>-1.18</v>
      </c>
      <c r="AS131">
        <v>0.2487</v>
      </c>
      <c r="AT131">
        <v>0.98050000000000004</v>
      </c>
      <c r="AW131" s="9"/>
      <c r="AX131" s="10"/>
      <c r="BC131" s="9">
        <v>4</v>
      </c>
      <c r="BD131" s="10">
        <v>7</v>
      </c>
      <c r="BE131">
        <v>0.11990000000000001</v>
      </c>
      <c r="BF131">
        <v>0.73329999999999995</v>
      </c>
      <c r="BG131">
        <v>30</v>
      </c>
      <c r="BH131">
        <v>0.16</v>
      </c>
      <c r="BI131">
        <v>0.87119999999999997</v>
      </c>
      <c r="BJ131">
        <v>1</v>
      </c>
    </row>
    <row r="132" spans="39:62">
      <c r="AM132" s="9">
        <v>2</v>
      </c>
      <c r="AN132" s="10">
        <v>4</v>
      </c>
      <c r="AO132">
        <v>-2.0783999999999998</v>
      </c>
      <c r="AP132">
        <v>1.1642999999999999</v>
      </c>
      <c r="AQ132">
        <v>30</v>
      </c>
      <c r="AR132">
        <v>-1.79</v>
      </c>
      <c r="AS132">
        <v>8.43E-2</v>
      </c>
      <c r="AT132">
        <v>0.77929999999999999</v>
      </c>
      <c r="AW132" s="9"/>
      <c r="AX132" s="10"/>
      <c r="BC132" s="9">
        <v>4</v>
      </c>
      <c r="BD132" s="10">
        <v>8</v>
      </c>
      <c r="BE132">
        <v>1.1635</v>
      </c>
      <c r="BF132">
        <v>0.73329999999999995</v>
      </c>
      <c r="BG132">
        <v>30</v>
      </c>
      <c r="BH132">
        <v>1.59</v>
      </c>
      <c r="BI132">
        <v>0.1231</v>
      </c>
      <c r="BJ132">
        <v>0.87570000000000003</v>
      </c>
    </row>
    <row r="133" spans="39:62">
      <c r="AM133" s="9">
        <v>2</v>
      </c>
      <c r="AN133" s="10">
        <v>5</v>
      </c>
      <c r="AO133">
        <v>-1.0974999999999999</v>
      </c>
      <c r="AP133">
        <v>1.1863999999999999</v>
      </c>
      <c r="AQ133">
        <v>30</v>
      </c>
      <c r="AR133">
        <v>-0.93</v>
      </c>
      <c r="AS133">
        <v>0.36230000000000001</v>
      </c>
      <c r="AT133">
        <v>0.99680000000000002</v>
      </c>
      <c r="AW133" s="9"/>
      <c r="AX133" s="10"/>
      <c r="BC133" s="9">
        <v>4</v>
      </c>
      <c r="BD133" s="10">
        <v>9</v>
      </c>
      <c r="BE133">
        <v>2.7959999999999999E-2</v>
      </c>
      <c r="BF133">
        <v>0.73329999999999995</v>
      </c>
      <c r="BG133">
        <v>30</v>
      </c>
      <c r="BH133">
        <v>0.04</v>
      </c>
      <c r="BI133">
        <v>0.9698</v>
      </c>
      <c r="BJ133">
        <v>1</v>
      </c>
    </row>
    <row r="134" spans="39:62">
      <c r="AM134" s="9">
        <v>2</v>
      </c>
      <c r="AN134" s="10">
        <v>6</v>
      </c>
      <c r="AO134" s="14">
        <v>4.4400000000000004E-15</v>
      </c>
      <c r="AP134">
        <v>1.2547999999999999</v>
      </c>
      <c r="AQ134">
        <v>30</v>
      </c>
      <c r="AR134">
        <v>0</v>
      </c>
      <c r="AS134">
        <v>1</v>
      </c>
      <c r="AT134">
        <v>1</v>
      </c>
      <c r="AW134" s="9"/>
      <c r="AX134" s="10"/>
      <c r="BC134" s="9">
        <v>4</v>
      </c>
      <c r="BD134" s="10">
        <v>10</v>
      </c>
      <c r="BE134">
        <v>0.21179999999999999</v>
      </c>
      <c r="BF134">
        <v>0.73329999999999995</v>
      </c>
      <c r="BG134">
        <v>30</v>
      </c>
      <c r="BH134">
        <v>0.28999999999999998</v>
      </c>
      <c r="BI134">
        <v>0.77470000000000006</v>
      </c>
      <c r="BJ134">
        <v>1</v>
      </c>
    </row>
    <row r="135" spans="39:62">
      <c r="AM135" s="9">
        <v>2</v>
      </c>
      <c r="AN135" s="10">
        <v>7</v>
      </c>
      <c r="AO135">
        <v>-1.7906</v>
      </c>
      <c r="AP135">
        <v>1.1687000000000001</v>
      </c>
      <c r="AQ135">
        <v>30</v>
      </c>
      <c r="AR135">
        <v>-1.53</v>
      </c>
      <c r="AS135">
        <v>0.13600000000000001</v>
      </c>
      <c r="AT135">
        <v>0.89710000000000001</v>
      </c>
      <c r="AW135" s="9"/>
      <c r="AX135" s="10"/>
      <c r="BC135" s="9">
        <v>4</v>
      </c>
      <c r="BD135" s="10">
        <v>11</v>
      </c>
      <c r="BE135">
        <v>-2.1055000000000001</v>
      </c>
      <c r="BF135">
        <v>0.73329999999999995</v>
      </c>
      <c r="BG135">
        <v>30</v>
      </c>
      <c r="BH135">
        <v>-2.87</v>
      </c>
      <c r="BI135">
        <v>7.4000000000000003E-3</v>
      </c>
      <c r="BJ135">
        <v>0.1802</v>
      </c>
    </row>
    <row r="136" spans="39:62">
      <c r="AM136" s="9">
        <v>2</v>
      </c>
      <c r="AN136" s="10">
        <v>8</v>
      </c>
      <c r="AO136">
        <v>-0.69199999999999995</v>
      </c>
      <c r="AP136">
        <v>1.2039</v>
      </c>
      <c r="AQ136">
        <v>30</v>
      </c>
      <c r="AR136">
        <v>-0.56999999999999995</v>
      </c>
      <c r="AS136">
        <v>0.56969999999999998</v>
      </c>
      <c r="AT136">
        <v>0.99990000000000001</v>
      </c>
      <c r="AW136" s="9"/>
      <c r="AX136" s="10"/>
      <c r="BC136" s="9">
        <v>5</v>
      </c>
      <c r="BD136" s="10">
        <v>6</v>
      </c>
      <c r="BE136">
        <v>0.2389</v>
      </c>
      <c r="BF136">
        <v>0.73329999999999995</v>
      </c>
      <c r="BG136">
        <v>30</v>
      </c>
      <c r="BH136">
        <v>0.33</v>
      </c>
      <c r="BI136">
        <v>0.74690000000000001</v>
      </c>
      <c r="BJ136">
        <v>1</v>
      </c>
    </row>
    <row r="137" spans="39:62">
      <c r="AM137" s="9">
        <v>2</v>
      </c>
      <c r="AN137" s="10">
        <v>9</v>
      </c>
      <c r="AO137">
        <v>-1.9448000000000001</v>
      </c>
      <c r="AP137">
        <v>1.1661999999999999</v>
      </c>
      <c r="AQ137">
        <v>30</v>
      </c>
      <c r="AR137">
        <v>-1.67</v>
      </c>
      <c r="AS137">
        <v>0.10580000000000001</v>
      </c>
      <c r="AT137">
        <v>0.8397</v>
      </c>
      <c r="AW137" s="9"/>
      <c r="AX137" s="10"/>
      <c r="BC137" s="9">
        <v>5</v>
      </c>
      <c r="BD137" s="10">
        <v>7</v>
      </c>
      <c r="BE137">
        <v>-0.95169999999999999</v>
      </c>
      <c r="BF137">
        <v>0.73329999999999995</v>
      </c>
      <c r="BG137">
        <v>30</v>
      </c>
      <c r="BH137">
        <v>-1.3</v>
      </c>
      <c r="BI137">
        <v>0.20419999999999999</v>
      </c>
      <c r="BJ137">
        <v>0.96209999999999996</v>
      </c>
    </row>
    <row r="138" spans="39:62">
      <c r="AM138" s="9">
        <v>2</v>
      </c>
      <c r="AN138" s="10">
        <v>10</v>
      </c>
      <c r="AO138">
        <v>-1.6081000000000001</v>
      </c>
      <c r="AP138">
        <v>1.1721999999999999</v>
      </c>
      <c r="AQ138">
        <v>30</v>
      </c>
      <c r="AR138">
        <v>-1.37</v>
      </c>
      <c r="AS138">
        <v>0.18029999999999999</v>
      </c>
      <c r="AT138">
        <v>0.94610000000000005</v>
      </c>
      <c r="AW138" s="9"/>
      <c r="AX138" s="10"/>
      <c r="BC138" s="9">
        <v>5</v>
      </c>
      <c r="BD138" s="10">
        <v>8</v>
      </c>
      <c r="BE138">
        <v>9.1929999999999998E-2</v>
      </c>
      <c r="BF138">
        <v>0.73329999999999995</v>
      </c>
      <c r="BG138">
        <v>30</v>
      </c>
      <c r="BH138">
        <v>0.13</v>
      </c>
      <c r="BI138">
        <v>0.90110000000000001</v>
      </c>
      <c r="BJ138">
        <v>1</v>
      </c>
    </row>
    <row r="139" spans="39:62">
      <c r="AM139" s="9">
        <v>2</v>
      </c>
      <c r="AN139" s="10">
        <v>11</v>
      </c>
      <c r="AO139">
        <v>-3.8654999999999999</v>
      </c>
      <c r="AP139">
        <v>1.1532</v>
      </c>
      <c r="AQ139">
        <v>30</v>
      </c>
      <c r="AR139">
        <v>-3.35</v>
      </c>
      <c r="AS139">
        <v>2.2000000000000001E-3</v>
      </c>
      <c r="AT139">
        <v>6.6400000000000001E-2</v>
      </c>
      <c r="AW139" s="9"/>
      <c r="AX139" s="10"/>
      <c r="BC139" s="9">
        <v>5</v>
      </c>
      <c r="BD139" s="10">
        <v>9</v>
      </c>
      <c r="BE139">
        <v>-1.0436000000000001</v>
      </c>
      <c r="BF139">
        <v>0.73329999999999995</v>
      </c>
      <c r="BG139">
        <v>30</v>
      </c>
      <c r="BH139">
        <v>-1.42</v>
      </c>
      <c r="BI139">
        <v>0.16500000000000001</v>
      </c>
      <c r="BJ139">
        <v>0.93259999999999998</v>
      </c>
    </row>
    <row r="140" spans="39:62">
      <c r="AM140" s="9">
        <v>3</v>
      </c>
      <c r="AN140" s="10">
        <v>4</v>
      </c>
      <c r="AO140">
        <v>-0.69299999999999995</v>
      </c>
      <c r="AP140">
        <v>1.0807</v>
      </c>
      <c r="AQ140">
        <v>30</v>
      </c>
      <c r="AR140">
        <v>-0.64</v>
      </c>
      <c r="AS140">
        <v>0.5262</v>
      </c>
      <c r="AT140">
        <v>0.99990000000000001</v>
      </c>
      <c r="AW140" s="9"/>
      <c r="AX140" s="10"/>
      <c r="BC140" s="9">
        <v>5</v>
      </c>
      <c r="BD140" s="10">
        <v>10</v>
      </c>
      <c r="BE140">
        <v>-0.85970000000000002</v>
      </c>
      <c r="BF140">
        <v>0.73329999999999995</v>
      </c>
      <c r="BG140">
        <v>30</v>
      </c>
      <c r="BH140">
        <v>-1.17</v>
      </c>
      <c r="BI140">
        <v>0.25019999999999998</v>
      </c>
      <c r="BJ140">
        <v>0.98089999999999999</v>
      </c>
    </row>
    <row r="141" spans="39:62">
      <c r="AM141" s="9">
        <v>3</v>
      </c>
      <c r="AN141" s="10">
        <v>5</v>
      </c>
      <c r="AO141">
        <v>0.28799999999999998</v>
      </c>
      <c r="AP141">
        <v>1.1045</v>
      </c>
      <c r="AQ141">
        <v>30</v>
      </c>
      <c r="AR141">
        <v>0.26</v>
      </c>
      <c r="AS141">
        <v>0.79610000000000003</v>
      </c>
      <c r="AT141">
        <v>1</v>
      </c>
      <c r="AW141" s="9"/>
      <c r="AX141" s="10"/>
      <c r="BC141" s="9">
        <v>5</v>
      </c>
      <c r="BD141" s="10">
        <v>11</v>
      </c>
      <c r="BE141">
        <v>-3.1770999999999998</v>
      </c>
      <c r="BF141">
        <v>0.73329999999999995</v>
      </c>
      <c r="BG141">
        <v>30</v>
      </c>
      <c r="BH141">
        <v>-4.33</v>
      </c>
      <c r="BI141">
        <v>2.0000000000000001E-4</v>
      </c>
      <c r="BJ141">
        <v>6.0000000000000001E-3</v>
      </c>
    </row>
    <row r="142" spans="39:62">
      <c r="AM142" s="9">
        <v>3</v>
      </c>
      <c r="AN142" s="10">
        <v>6</v>
      </c>
      <c r="AO142">
        <v>1.3854</v>
      </c>
      <c r="AP142">
        <v>1.1777</v>
      </c>
      <c r="AQ142">
        <v>30</v>
      </c>
      <c r="AR142">
        <v>1.18</v>
      </c>
      <c r="AS142">
        <v>0.2487</v>
      </c>
      <c r="AT142">
        <v>0.98050000000000004</v>
      </c>
      <c r="AW142" s="9"/>
      <c r="AX142" s="10"/>
      <c r="BC142" s="9">
        <v>6</v>
      </c>
      <c r="BD142" s="10">
        <v>7</v>
      </c>
      <c r="BE142">
        <v>-1.1904999999999999</v>
      </c>
      <c r="BF142">
        <v>0.73329999999999995</v>
      </c>
      <c r="BG142">
        <v>30</v>
      </c>
      <c r="BH142">
        <v>-1.62</v>
      </c>
      <c r="BI142">
        <v>0.1149</v>
      </c>
      <c r="BJ142">
        <v>0.8599</v>
      </c>
    </row>
    <row r="143" spans="39:62">
      <c r="AM143" s="9">
        <v>3</v>
      </c>
      <c r="AN143" s="10">
        <v>7</v>
      </c>
      <c r="AO143">
        <v>-0.40510000000000002</v>
      </c>
      <c r="AP143">
        <v>1.0853999999999999</v>
      </c>
      <c r="AQ143">
        <v>30</v>
      </c>
      <c r="AR143">
        <v>-0.37</v>
      </c>
      <c r="AS143">
        <v>0.71160000000000001</v>
      </c>
      <c r="AT143">
        <v>1</v>
      </c>
      <c r="AW143" s="9"/>
      <c r="AX143" s="10"/>
      <c r="BC143" s="9">
        <v>6</v>
      </c>
      <c r="BD143" s="10">
        <v>8</v>
      </c>
      <c r="BE143">
        <v>-0.1469</v>
      </c>
      <c r="BF143">
        <v>0.73329999999999995</v>
      </c>
      <c r="BG143">
        <v>30</v>
      </c>
      <c r="BH143">
        <v>-0.2</v>
      </c>
      <c r="BI143">
        <v>0.84250000000000003</v>
      </c>
      <c r="BJ143">
        <v>1</v>
      </c>
    </row>
    <row r="144" spans="39:62">
      <c r="AM144" s="9">
        <v>3</v>
      </c>
      <c r="AN144" s="10">
        <v>8</v>
      </c>
      <c r="AO144">
        <v>0.69340000000000002</v>
      </c>
      <c r="AP144">
        <v>1.1232</v>
      </c>
      <c r="AQ144">
        <v>30</v>
      </c>
      <c r="AR144">
        <v>0.62</v>
      </c>
      <c r="AS144">
        <v>0.54159999999999997</v>
      </c>
      <c r="AT144">
        <v>0.99990000000000001</v>
      </c>
      <c r="AW144" s="9"/>
      <c r="AX144" s="10"/>
      <c r="BC144" s="9">
        <v>6</v>
      </c>
      <c r="BD144" s="10">
        <v>9</v>
      </c>
      <c r="BE144">
        <v>-1.2825</v>
      </c>
      <c r="BF144">
        <v>0.73329999999999995</v>
      </c>
      <c r="BG144">
        <v>30</v>
      </c>
      <c r="BH144">
        <v>-1.75</v>
      </c>
      <c r="BI144">
        <v>9.0499999999999997E-2</v>
      </c>
      <c r="BJ144">
        <v>0.79879999999999995</v>
      </c>
    </row>
    <row r="145" spans="39:62">
      <c r="AM145" s="9">
        <v>3</v>
      </c>
      <c r="AN145" s="10">
        <v>9</v>
      </c>
      <c r="AO145">
        <v>-0.55930000000000002</v>
      </c>
      <c r="AP145">
        <v>1.0827</v>
      </c>
      <c r="AQ145">
        <v>30</v>
      </c>
      <c r="AR145">
        <v>-0.52</v>
      </c>
      <c r="AS145">
        <v>0.60919999999999996</v>
      </c>
      <c r="AT145">
        <v>1</v>
      </c>
      <c r="AW145" s="9"/>
      <c r="AX145" s="10"/>
      <c r="BC145" s="9">
        <v>6</v>
      </c>
      <c r="BD145" s="10">
        <v>10</v>
      </c>
      <c r="BE145">
        <v>-1.0986</v>
      </c>
      <c r="BF145">
        <v>0.73329999999999995</v>
      </c>
      <c r="BG145">
        <v>30</v>
      </c>
      <c r="BH145">
        <v>-1.5</v>
      </c>
      <c r="BI145">
        <v>0.14449999999999999</v>
      </c>
      <c r="BJ145">
        <v>0.90920000000000001</v>
      </c>
    </row>
    <row r="146" spans="39:62">
      <c r="AM146" s="9">
        <v>3</v>
      </c>
      <c r="AN146" s="10">
        <v>10</v>
      </c>
      <c r="AO146">
        <v>-0.22259999999999999</v>
      </c>
      <c r="AP146">
        <v>1.0891999999999999</v>
      </c>
      <c r="AQ146">
        <v>30</v>
      </c>
      <c r="AR146">
        <v>-0.2</v>
      </c>
      <c r="AS146">
        <v>0.83940000000000003</v>
      </c>
      <c r="AT146">
        <v>1</v>
      </c>
      <c r="AW146" s="9"/>
      <c r="AX146" s="10"/>
      <c r="BC146" s="9">
        <v>6</v>
      </c>
      <c r="BD146" s="10">
        <v>11</v>
      </c>
      <c r="BE146">
        <v>-3.4159999999999999</v>
      </c>
      <c r="BF146">
        <v>0.73329999999999995</v>
      </c>
      <c r="BG146">
        <v>30</v>
      </c>
      <c r="BH146">
        <v>-4.66</v>
      </c>
      <c r="BI146" t="s">
        <v>230</v>
      </c>
      <c r="BJ146">
        <v>2.5000000000000001E-3</v>
      </c>
    </row>
    <row r="147" spans="39:62">
      <c r="AM147" s="9">
        <v>3</v>
      </c>
      <c r="AN147" s="10">
        <v>11</v>
      </c>
      <c r="AO147">
        <v>-2.48</v>
      </c>
      <c r="AP147">
        <v>1.0687</v>
      </c>
      <c r="AQ147">
        <v>30</v>
      </c>
      <c r="AR147">
        <v>-2.3199999999999998</v>
      </c>
      <c r="AS147">
        <v>2.7300000000000001E-2</v>
      </c>
      <c r="AT147">
        <v>0.44640000000000002</v>
      </c>
      <c r="AW147" s="9"/>
      <c r="AX147" s="10"/>
      <c r="BC147" s="9">
        <v>7</v>
      </c>
      <c r="BD147" s="10">
        <v>8</v>
      </c>
      <c r="BE147">
        <v>1.0436000000000001</v>
      </c>
      <c r="BF147">
        <v>0.73329999999999995</v>
      </c>
      <c r="BG147">
        <v>30</v>
      </c>
      <c r="BH147">
        <v>1.42</v>
      </c>
      <c r="BI147">
        <v>0.16500000000000001</v>
      </c>
      <c r="BJ147">
        <v>0.93259999999999998</v>
      </c>
    </row>
    <row r="148" spans="39:62">
      <c r="AM148" s="9">
        <v>4</v>
      </c>
      <c r="AN148" s="10">
        <v>5</v>
      </c>
      <c r="AO148">
        <v>0.98099999999999998</v>
      </c>
      <c r="AP148">
        <v>1.0902000000000001</v>
      </c>
      <c r="AQ148">
        <v>30</v>
      </c>
      <c r="AR148">
        <v>0.9</v>
      </c>
      <c r="AS148">
        <v>0.37540000000000001</v>
      </c>
      <c r="AT148">
        <v>0.99750000000000005</v>
      </c>
      <c r="AW148" s="9"/>
      <c r="AX148" s="10"/>
      <c r="BC148" s="9">
        <v>7</v>
      </c>
      <c r="BD148" s="10">
        <v>9</v>
      </c>
      <c r="BE148">
        <v>-9.1929999999999998E-2</v>
      </c>
      <c r="BF148">
        <v>0.73329999999999995</v>
      </c>
      <c r="BG148">
        <v>30</v>
      </c>
      <c r="BH148">
        <v>-0.13</v>
      </c>
      <c r="BI148">
        <v>0.90110000000000001</v>
      </c>
      <c r="BJ148">
        <v>1</v>
      </c>
    </row>
    <row r="149" spans="39:62">
      <c r="AM149" s="9">
        <v>4</v>
      </c>
      <c r="AN149" s="10">
        <v>6</v>
      </c>
      <c r="AO149">
        <v>2.0783999999999998</v>
      </c>
      <c r="AP149">
        <v>1.1642999999999999</v>
      </c>
      <c r="AQ149">
        <v>30</v>
      </c>
      <c r="AR149">
        <v>1.79</v>
      </c>
      <c r="AS149">
        <v>8.43E-2</v>
      </c>
      <c r="AT149">
        <v>0.77929999999999999</v>
      </c>
      <c r="AW149" s="9"/>
      <c r="AX149" s="10"/>
      <c r="BC149" s="9">
        <v>7</v>
      </c>
      <c r="BD149" s="10">
        <v>10</v>
      </c>
      <c r="BE149">
        <v>9.1929999999999998E-2</v>
      </c>
      <c r="BF149">
        <v>0.73329999999999995</v>
      </c>
      <c r="BG149">
        <v>30</v>
      </c>
      <c r="BH149">
        <v>0.13</v>
      </c>
      <c r="BI149">
        <v>0.90110000000000001</v>
      </c>
      <c r="BJ149">
        <v>1</v>
      </c>
    </row>
    <row r="150" spans="39:62">
      <c r="AM150" s="9">
        <v>4</v>
      </c>
      <c r="AN150" s="10">
        <v>7</v>
      </c>
      <c r="AO150">
        <v>0.28789999999999999</v>
      </c>
      <c r="AP150">
        <v>1.0709</v>
      </c>
      <c r="AQ150">
        <v>30</v>
      </c>
      <c r="AR150">
        <v>0.27</v>
      </c>
      <c r="AS150">
        <v>0.78990000000000005</v>
      </c>
      <c r="AT150">
        <v>1</v>
      </c>
      <c r="AW150" s="9"/>
      <c r="AX150" s="10"/>
      <c r="BC150" s="9">
        <v>7</v>
      </c>
      <c r="BD150" s="10">
        <v>11</v>
      </c>
      <c r="BE150">
        <v>-2.2254</v>
      </c>
      <c r="BF150">
        <v>0.73329999999999995</v>
      </c>
      <c r="BG150">
        <v>30</v>
      </c>
      <c r="BH150">
        <v>-3.03</v>
      </c>
      <c r="BI150">
        <v>4.8999999999999998E-3</v>
      </c>
      <c r="BJ150">
        <v>0.13070000000000001</v>
      </c>
    </row>
    <row r="151" spans="39:62">
      <c r="AM151" s="9">
        <v>4</v>
      </c>
      <c r="AN151" s="10">
        <v>8</v>
      </c>
      <c r="AO151">
        <v>1.3864000000000001</v>
      </c>
      <c r="AP151">
        <v>1.1091</v>
      </c>
      <c r="AQ151">
        <v>30</v>
      </c>
      <c r="AR151">
        <v>1.25</v>
      </c>
      <c r="AS151">
        <v>0.221</v>
      </c>
      <c r="AT151">
        <v>0.97040000000000004</v>
      </c>
      <c r="AW151" s="9"/>
      <c r="AX151" s="10"/>
      <c r="BC151" s="9">
        <v>8</v>
      </c>
      <c r="BD151" s="10">
        <v>9</v>
      </c>
      <c r="BE151">
        <v>-1.1355</v>
      </c>
      <c r="BF151">
        <v>0.73329999999999995</v>
      </c>
      <c r="BG151">
        <v>30</v>
      </c>
      <c r="BH151">
        <v>-1.55</v>
      </c>
      <c r="BI151">
        <v>0.13200000000000001</v>
      </c>
      <c r="BJ151">
        <v>0.89090000000000003</v>
      </c>
    </row>
    <row r="152" spans="39:62">
      <c r="AM152" s="9">
        <v>4</v>
      </c>
      <c r="AN152" s="10">
        <v>9</v>
      </c>
      <c r="AO152">
        <v>0.13370000000000001</v>
      </c>
      <c r="AP152">
        <v>1.0681</v>
      </c>
      <c r="AQ152">
        <v>30</v>
      </c>
      <c r="AR152">
        <v>0.13</v>
      </c>
      <c r="AS152">
        <v>0.9012</v>
      </c>
      <c r="AT152">
        <v>1</v>
      </c>
      <c r="AW152" s="9"/>
      <c r="AX152" s="10"/>
      <c r="BC152" s="9">
        <v>8</v>
      </c>
      <c r="BD152" s="10">
        <v>10</v>
      </c>
      <c r="BE152">
        <v>-0.95169999999999999</v>
      </c>
      <c r="BF152">
        <v>0.73329999999999995</v>
      </c>
      <c r="BG152">
        <v>30</v>
      </c>
      <c r="BH152">
        <v>-1.3</v>
      </c>
      <c r="BI152">
        <v>0.20419999999999999</v>
      </c>
      <c r="BJ152">
        <v>0.96209999999999996</v>
      </c>
    </row>
    <row r="153" spans="39:62">
      <c r="AM153" s="9">
        <v>4</v>
      </c>
      <c r="AN153" s="10">
        <v>10</v>
      </c>
      <c r="AO153">
        <v>0.47039999999999998</v>
      </c>
      <c r="AP153">
        <v>1.0747</v>
      </c>
      <c r="AQ153">
        <v>30</v>
      </c>
      <c r="AR153">
        <v>0.44</v>
      </c>
      <c r="AS153">
        <v>0.66479999999999995</v>
      </c>
      <c r="AT153">
        <v>1</v>
      </c>
      <c r="AW153" s="9"/>
      <c r="AX153" s="10"/>
      <c r="BC153" s="9">
        <v>8</v>
      </c>
      <c r="BD153" s="10">
        <v>11</v>
      </c>
      <c r="BE153">
        <v>-3.2690000000000001</v>
      </c>
      <c r="BF153">
        <v>0.73329999999999995</v>
      </c>
      <c r="BG153">
        <v>30</v>
      </c>
      <c r="BH153">
        <v>-4.46</v>
      </c>
      <c r="BI153">
        <v>1E-4</v>
      </c>
      <c r="BJ153">
        <v>4.3E-3</v>
      </c>
    </row>
    <row r="154" spans="39:62">
      <c r="AM154" s="9">
        <v>4</v>
      </c>
      <c r="AN154" s="10">
        <v>11</v>
      </c>
      <c r="AO154">
        <v>-1.7870999999999999</v>
      </c>
      <c r="AP154">
        <v>1.0539000000000001</v>
      </c>
      <c r="AQ154">
        <v>30</v>
      </c>
      <c r="AR154">
        <v>-1.7</v>
      </c>
      <c r="AS154">
        <v>0.1003</v>
      </c>
      <c r="AT154">
        <v>0.82620000000000005</v>
      </c>
      <c r="AW154" s="9"/>
      <c r="AX154" s="10"/>
      <c r="BC154" s="9">
        <v>9</v>
      </c>
      <c r="BD154" s="10">
        <v>10</v>
      </c>
      <c r="BE154">
        <v>0.18390000000000001</v>
      </c>
      <c r="BF154">
        <v>0.73329999999999995</v>
      </c>
      <c r="BG154">
        <v>30</v>
      </c>
      <c r="BH154">
        <v>0.25</v>
      </c>
      <c r="BI154">
        <v>0.80369999999999997</v>
      </c>
      <c r="BJ154">
        <v>1</v>
      </c>
    </row>
    <row r="155" spans="39:62">
      <c r="AM155" s="9">
        <v>5</v>
      </c>
      <c r="AN155" s="10">
        <v>6</v>
      </c>
      <c r="AO155">
        <v>1.0974999999999999</v>
      </c>
      <c r="AP155">
        <v>1.1863999999999999</v>
      </c>
      <c r="AQ155">
        <v>30</v>
      </c>
      <c r="AR155">
        <v>0.93</v>
      </c>
      <c r="AS155">
        <v>0.36230000000000001</v>
      </c>
      <c r="AT155">
        <v>0.99680000000000002</v>
      </c>
      <c r="AW155" s="9"/>
      <c r="AX155" s="10"/>
      <c r="BC155" s="9">
        <v>9</v>
      </c>
      <c r="BD155" s="10">
        <v>11</v>
      </c>
      <c r="BE155">
        <v>-2.1335000000000002</v>
      </c>
      <c r="BF155">
        <v>0.73329999999999995</v>
      </c>
      <c r="BG155">
        <v>30</v>
      </c>
      <c r="BH155">
        <v>-2.91</v>
      </c>
      <c r="BI155">
        <v>6.7999999999999996E-3</v>
      </c>
      <c r="BJ155">
        <v>0.16750000000000001</v>
      </c>
    </row>
    <row r="156" spans="39:62">
      <c r="AM156" s="9">
        <v>5</v>
      </c>
      <c r="AN156" s="10">
        <v>7</v>
      </c>
      <c r="AO156">
        <v>-0.69310000000000005</v>
      </c>
      <c r="AP156">
        <v>1.0949</v>
      </c>
      <c r="AQ156">
        <v>30</v>
      </c>
      <c r="AR156">
        <v>-0.63</v>
      </c>
      <c r="AS156">
        <v>0.53149999999999997</v>
      </c>
      <c r="AT156">
        <v>0.99990000000000001</v>
      </c>
      <c r="AW156" s="9"/>
      <c r="AX156" s="10"/>
      <c r="BC156" s="9">
        <v>10</v>
      </c>
      <c r="BD156" s="10">
        <v>11</v>
      </c>
      <c r="BE156">
        <v>-2.3174000000000001</v>
      </c>
      <c r="BF156">
        <v>0.73329999999999995</v>
      </c>
      <c r="BG156">
        <v>30</v>
      </c>
      <c r="BH156">
        <v>-3.16</v>
      </c>
      <c r="BI156">
        <v>3.5999999999999999E-3</v>
      </c>
      <c r="BJ156">
        <v>0.1007</v>
      </c>
    </row>
    <row r="157" spans="39:62">
      <c r="AM157" s="9">
        <v>5</v>
      </c>
      <c r="AN157" s="10">
        <v>8</v>
      </c>
      <c r="AO157">
        <v>0.40539999999999998</v>
      </c>
      <c r="AP157">
        <v>1.1324000000000001</v>
      </c>
      <c r="AQ157">
        <v>30</v>
      </c>
      <c r="AR157">
        <v>0.36</v>
      </c>
      <c r="AS157">
        <v>0.7228</v>
      </c>
      <c r="AT157">
        <v>1</v>
      </c>
      <c r="AW157" s="9"/>
      <c r="AX157" s="10"/>
    </row>
    <row r="158" spans="39:62">
      <c r="AM158" s="9">
        <v>5</v>
      </c>
      <c r="AN158" s="10">
        <v>9</v>
      </c>
      <c r="AO158">
        <v>-0.84730000000000005</v>
      </c>
      <c r="AP158">
        <v>1.0922000000000001</v>
      </c>
      <c r="AQ158">
        <v>30</v>
      </c>
      <c r="AR158">
        <v>-0.78</v>
      </c>
      <c r="AS158">
        <v>0.44400000000000001</v>
      </c>
      <c r="AT158">
        <v>0.99929999999999997</v>
      </c>
      <c r="AW158" s="9"/>
      <c r="AX158" s="10"/>
      <c r="BC158" s="52" t="s">
        <v>237</v>
      </c>
      <c r="BD158" s="59"/>
      <c r="BE158" s="59"/>
      <c r="BF158" s="59"/>
    </row>
    <row r="159" spans="39:62">
      <c r="AM159" s="9">
        <v>5</v>
      </c>
      <c r="AN159" s="10">
        <v>10</v>
      </c>
      <c r="AO159">
        <v>-0.51060000000000005</v>
      </c>
      <c r="AP159">
        <v>1.0987</v>
      </c>
      <c r="AQ159">
        <v>30</v>
      </c>
      <c r="AR159">
        <v>-0.46</v>
      </c>
      <c r="AS159">
        <v>0.64549999999999996</v>
      </c>
      <c r="AT159">
        <v>1</v>
      </c>
      <c r="AW159" s="9"/>
      <c r="AX159" s="10"/>
      <c r="BC159" s="53" t="s">
        <v>238</v>
      </c>
      <c r="BD159" s="64"/>
      <c r="BE159" s="64"/>
      <c r="BF159" s="64"/>
    </row>
    <row r="160" spans="39:62">
      <c r="AM160" s="9">
        <v>5</v>
      </c>
      <c r="AN160" s="10">
        <v>11</v>
      </c>
      <c r="AO160">
        <v>-2.7679999999999998</v>
      </c>
      <c r="AP160">
        <v>1.0783</v>
      </c>
      <c r="AQ160">
        <v>30</v>
      </c>
      <c r="AR160">
        <v>-2.57</v>
      </c>
      <c r="AS160">
        <v>1.55E-2</v>
      </c>
      <c r="AT160">
        <v>0.30869999999999997</v>
      </c>
      <c r="AW160" s="9"/>
      <c r="AX160" s="10"/>
      <c r="BC160" s="9" t="s">
        <v>63</v>
      </c>
      <c r="BD160" s="10" t="s">
        <v>210</v>
      </c>
      <c r="BE160" s="64" t="s">
        <v>31</v>
      </c>
      <c r="BF160" s="64"/>
    </row>
    <row r="161" spans="39:58">
      <c r="AM161" s="9">
        <v>6</v>
      </c>
      <c r="AN161" s="10">
        <v>7</v>
      </c>
      <c r="AO161">
        <v>-1.7906</v>
      </c>
      <c r="AP161">
        <v>1.1687000000000001</v>
      </c>
      <c r="AQ161">
        <v>30</v>
      </c>
      <c r="AR161">
        <v>-1.53</v>
      </c>
      <c r="AS161">
        <v>0.13600000000000001</v>
      </c>
      <c r="AT161">
        <v>0.89710000000000001</v>
      </c>
      <c r="AW161" s="9"/>
      <c r="AX161" s="10"/>
      <c r="BC161" s="9">
        <v>11</v>
      </c>
      <c r="BD161">
        <v>3.8182999999999998</v>
      </c>
      <c r="BE161" t="s">
        <v>31</v>
      </c>
      <c r="BF161" t="s">
        <v>32</v>
      </c>
    </row>
    <row r="162" spans="39:58">
      <c r="AM162" s="9">
        <v>6</v>
      </c>
      <c r="AN162" s="10">
        <v>8</v>
      </c>
      <c r="AO162">
        <v>-0.69199999999999995</v>
      </c>
      <c r="AP162">
        <v>1.2039</v>
      </c>
      <c r="AQ162">
        <v>30</v>
      </c>
      <c r="AR162">
        <v>-0.56999999999999995</v>
      </c>
      <c r="AS162">
        <v>0.56969999999999998</v>
      </c>
      <c r="AT162">
        <v>0.99990000000000001</v>
      </c>
      <c r="AW162" s="9"/>
      <c r="AX162" s="10"/>
      <c r="BC162" s="9" t="s">
        <v>31</v>
      </c>
      <c r="BD162" t="s">
        <v>31</v>
      </c>
      <c r="BE162" t="s">
        <v>31</v>
      </c>
      <c r="BF162" t="s">
        <v>32</v>
      </c>
    </row>
    <row r="163" spans="39:58">
      <c r="AM163" s="9">
        <v>6</v>
      </c>
      <c r="AN163" s="10">
        <v>9</v>
      </c>
      <c r="AO163">
        <v>-1.9448000000000001</v>
      </c>
      <c r="AP163">
        <v>1.1661999999999999</v>
      </c>
      <c r="AQ163">
        <v>30</v>
      </c>
      <c r="AR163">
        <v>-1.67</v>
      </c>
      <c r="AS163">
        <v>0.10580000000000001</v>
      </c>
      <c r="AT163">
        <v>0.8397</v>
      </c>
      <c r="AW163" s="9"/>
      <c r="AX163" s="10"/>
      <c r="BC163" s="9">
        <v>4</v>
      </c>
      <c r="BD163">
        <v>1.7128000000000001</v>
      </c>
      <c r="BE163" t="s">
        <v>52</v>
      </c>
      <c r="BF163" t="s">
        <v>32</v>
      </c>
    </row>
    <row r="164" spans="39:58">
      <c r="AM164" s="9">
        <v>6</v>
      </c>
      <c r="AN164" s="10">
        <v>10</v>
      </c>
      <c r="AO164">
        <v>-1.6081000000000001</v>
      </c>
      <c r="AP164">
        <v>1.1721999999999999</v>
      </c>
      <c r="AQ164">
        <v>30</v>
      </c>
      <c r="AR164">
        <v>-1.37</v>
      </c>
      <c r="AS164">
        <v>0.18029999999999999</v>
      </c>
      <c r="AT164">
        <v>0.94610000000000005</v>
      </c>
      <c r="BC164" s="9" t="s">
        <v>31</v>
      </c>
      <c r="BD164" t="s">
        <v>31</v>
      </c>
      <c r="BE164" t="s">
        <v>52</v>
      </c>
      <c r="BF164" t="s">
        <v>32</v>
      </c>
    </row>
    <row r="165" spans="39:58">
      <c r="AM165" s="9">
        <v>6</v>
      </c>
      <c r="AN165" s="10">
        <v>11</v>
      </c>
      <c r="AO165">
        <v>-3.8654999999999999</v>
      </c>
      <c r="AP165">
        <v>1.1532</v>
      </c>
      <c r="AQ165">
        <v>30</v>
      </c>
      <c r="AR165">
        <v>-3.35</v>
      </c>
      <c r="AS165">
        <v>2.2000000000000001E-3</v>
      </c>
      <c r="AT165">
        <v>6.6400000000000001E-2</v>
      </c>
      <c r="AW165" s="11"/>
      <c r="AX165" s="21"/>
      <c r="AY165" s="21"/>
      <c r="BC165" s="9">
        <v>9</v>
      </c>
      <c r="BD165">
        <v>1.6848000000000001</v>
      </c>
      <c r="BE165" t="s">
        <v>52</v>
      </c>
      <c r="BF165" t="s">
        <v>32</v>
      </c>
    </row>
    <row r="166" spans="39:58" ht="130.5" customHeight="1">
      <c r="AM166" s="9">
        <v>7</v>
      </c>
      <c r="AN166" s="10">
        <v>8</v>
      </c>
      <c r="AO166">
        <v>1.0985</v>
      </c>
      <c r="AP166">
        <v>1.1137999999999999</v>
      </c>
      <c r="AQ166">
        <v>30</v>
      </c>
      <c r="AR166">
        <v>0.99</v>
      </c>
      <c r="AS166">
        <v>0.33189999999999997</v>
      </c>
      <c r="AT166">
        <v>0.99470000000000003</v>
      </c>
      <c r="AW166" s="24"/>
      <c r="AX166" s="10"/>
      <c r="AY166" s="10"/>
      <c r="BC166" s="9" t="s">
        <v>31</v>
      </c>
      <c r="BD166" t="s">
        <v>31</v>
      </c>
      <c r="BE166" t="s">
        <v>52</v>
      </c>
      <c r="BF166" t="s">
        <v>32</v>
      </c>
    </row>
    <row r="167" spans="39:58">
      <c r="AM167" s="9">
        <v>7</v>
      </c>
      <c r="AN167" s="10">
        <v>9</v>
      </c>
      <c r="AO167">
        <v>-0.1542</v>
      </c>
      <c r="AP167">
        <v>1.0729</v>
      </c>
      <c r="AQ167">
        <v>30</v>
      </c>
      <c r="AR167">
        <v>-0.14000000000000001</v>
      </c>
      <c r="AS167">
        <v>0.88670000000000004</v>
      </c>
      <c r="AT167">
        <v>1</v>
      </c>
      <c r="AW167" s="9"/>
      <c r="AX167" s="10"/>
      <c r="AY167" s="10"/>
      <c r="BC167" s="9">
        <v>7</v>
      </c>
      <c r="BD167">
        <v>1.5929</v>
      </c>
      <c r="BE167" t="s">
        <v>52</v>
      </c>
      <c r="BF167" t="s">
        <v>32</v>
      </c>
    </row>
    <row r="168" spans="39:58">
      <c r="AM168" s="9">
        <v>7</v>
      </c>
      <c r="AN168" s="10">
        <v>10</v>
      </c>
      <c r="AO168">
        <v>0.1825</v>
      </c>
      <c r="AP168">
        <v>1.0794999999999999</v>
      </c>
      <c r="AQ168">
        <v>30</v>
      </c>
      <c r="AR168">
        <v>0.17</v>
      </c>
      <c r="AS168">
        <v>0.8669</v>
      </c>
      <c r="AT168">
        <v>1</v>
      </c>
      <c r="AW168" s="9"/>
      <c r="BC168" s="9" t="s">
        <v>31</v>
      </c>
      <c r="BD168" t="s">
        <v>31</v>
      </c>
      <c r="BE168" t="s">
        <v>52</v>
      </c>
      <c r="BF168" t="s">
        <v>32</v>
      </c>
    </row>
    <row r="169" spans="39:58">
      <c r="AM169" s="9">
        <v>7</v>
      </c>
      <c r="AN169" s="10">
        <v>11</v>
      </c>
      <c r="AO169">
        <v>-2.0749</v>
      </c>
      <c r="AP169">
        <v>1.0588</v>
      </c>
      <c r="AQ169">
        <v>30</v>
      </c>
      <c r="AR169">
        <v>-1.96</v>
      </c>
      <c r="AS169">
        <v>5.9400000000000001E-2</v>
      </c>
      <c r="AT169">
        <v>0.67569999999999997</v>
      </c>
      <c r="AW169" s="9"/>
      <c r="BC169" s="9">
        <v>10</v>
      </c>
      <c r="BD169">
        <v>1.5009999999999999</v>
      </c>
      <c r="BE169" t="s">
        <v>52</v>
      </c>
      <c r="BF169" t="s">
        <v>32</v>
      </c>
    </row>
    <row r="170" spans="39:58">
      <c r="AM170" s="9">
        <v>8</v>
      </c>
      <c r="AN170" s="10">
        <v>9</v>
      </c>
      <c r="AO170">
        <v>-1.2526999999999999</v>
      </c>
      <c r="AP170">
        <v>1.1111</v>
      </c>
      <c r="AQ170">
        <v>30</v>
      </c>
      <c r="AR170">
        <v>-1.1299999999999999</v>
      </c>
      <c r="AS170">
        <v>0.26850000000000002</v>
      </c>
      <c r="AT170">
        <v>0.98560000000000003</v>
      </c>
      <c r="AW170" s="9"/>
      <c r="BC170" s="9" t="s">
        <v>31</v>
      </c>
      <c r="BD170" t="s">
        <v>31</v>
      </c>
      <c r="BE170" t="s">
        <v>52</v>
      </c>
      <c r="BF170" t="s">
        <v>31</v>
      </c>
    </row>
    <row r="171" spans="39:58">
      <c r="AM171" s="9">
        <v>8</v>
      </c>
      <c r="AN171" s="10">
        <v>10</v>
      </c>
      <c r="AO171">
        <v>-0.91600000000000004</v>
      </c>
      <c r="AP171">
        <v>1.1174999999999999</v>
      </c>
      <c r="AQ171">
        <v>30</v>
      </c>
      <c r="AR171">
        <v>-0.82</v>
      </c>
      <c r="AS171">
        <v>0.41880000000000001</v>
      </c>
      <c r="AT171">
        <v>0.99880000000000002</v>
      </c>
      <c r="AW171" s="9"/>
      <c r="BC171" s="9">
        <v>3</v>
      </c>
      <c r="BD171">
        <v>0.70830000000000004</v>
      </c>
      <c r="BE171" t="s">
        <v>52</v>
      </c>
      <c r="BF171" t="s">
        <v>31</v>
      </c>
    </row>
    <row r="172" spans="39:58">
      <c r="AM172" s="9">
        <v>8</v>
      </c>
      <c r="AN172" s="10">
        <v>11</v>
      </c>
      <c r="AO172">
        <v>-3.1735000000000002</v>
      </c>
      <c r="AP172">
        <v>1.0974999999999999</v>
      </c>
      <c r="AQ172">
        <v>30</v>
      </c>
      <c r="AR172">
        <v>-2.89</v>
      </c>
      <c r="AS172">
        <v>7.1000000000000004E-3</v>
      </c>
      <c r="AT172">
        <v>0.1734</v>
      </c>
      <c r="AW172" s="9"/>
      <c r="BC172" s="9" t="s">
        <v>31</v>
      </c>
      <c r="BD172" t="s">
        <v>31</v>
      </c>
      <c r="BE172" t="s">
        <v>52</v>
      </c>
      <c r="BF172" t="s">
        <v>31</v>
      </c>
    </row>
    <row r="173" spans="39:58">
      <c r="AM173" s="9">
        <v>9</v>
      </c>
      <c r="AN173" s="10">
        <v>10</v>
      </c>
      <c r="AO173">
        <v>0.3367</v>
      </c>
      <c r="AP173">
        <v>1.0768</v>
      </c>
      <c r="AQ173">
        <v>30</v>
      </c>
      <c r="AR173">
        <v>0.31</v>
      </c>
      <c r="AS173">
        <v>0.75670000000000004</v>
      </c>
      <c r="AT173">
        <v>1</v>
      </c>
      <c r="AW173" s="9"/>
      <c r="BC173" s="9">
        <v>5</v>
      </c>
      <c r="BD173">
        <v>0.64119999999999999</v>
      </c>
      <c r="BE173" t="s">
        <v>52</v>
      </c>
      <c r="BF173" t="s">
        <v>31</v>
      </c>
    </row>
    <row r="174" spans="39:58">
      <c r="AM174" s="9">
        <v>9</v>
      </c>
      <c r="AN174" s="10">
        <v>11</v>
      </c>
      <c r="AO174">
        <v>-1.9207000000000001</v>
      </c>
      <c r="AP174">
        <v>1.056</v>
      </c>
      <c r="AQ174">
        <v>30</v>
      </c>
      <c r="AR174">
        <v>-1.82</v>
      </c>
      <c r="AS174">
        <v>7.8899999999999998E-2</v>
      </c>
      <c r="AT174">
        <v>0.76039999999999996</v>
      </c>
      <c r="AW174" s="9"/>
      <c r="BC174" s="9" t="s">
        <v>31</v>
      </c>
      <c r="BD174" t="s">
        <v>31</v>
      </c>
      <c r="BE174" t="s">
        <v>52</v>
      </c>
      <c r="BF174" t="s">
        <v>31</v>
      </c>
    </row>
    <row r="175" spans="39:58">
      <c r="AM175" s="9">
        <v>10</v>
      </c>
      <c r="AN175" s="10">
        <v>11</v>
      </c>
      <c r="AO175">
        <v>-2.2574000000000001</v>
      </c>
      <c r="AP175">
        <v>1.0627</v>
      </c>
      <c r="AQ175">
        <v>30</v>
      </c>
      <c r="AR175">
        <v>-2.12</v>
      </c>
      <c r="AS175">
        <v>4.2000000000000003E-2</v>
      </c>
      <c r="AT175">
        <v>0.57040000000000002</v>
      </c>
      <c r="AW175" s="9"/>
      <c r="BC175" s="9">
        <v>8</v>
      </c>
      <c r="BD175">
        <v>0.54930000000000001</v>
      </c>
      <c r="BE175" t="s">
        <v>52</v>
      </c>
      <c r="BF175" t="s">
        <v>31</v>
      </c>
    </row>
    <row r="176" spans="39:58">
      <c r="AW176" s="9"/>
      <c r="BC176" s="9" t="s">
        <v>31</v>
      </c>
      <c r="BD176" t="s">
        <v>31</v>
      </c>
      <c r="BE176" t="s">
        <v>52</v>
      </c>
      <c r="BF176" t="s">
        <v>31</v>
      </c>
    </row>
    <row r="177" spans="39:58">
      <c r="AM177" s="52" t="s">
        <v>239</v>
      </c>
      <c r="AN177" s="59"/>
      <c r="AO177" s="59"/>
      <c r="AW177" s="9"/>
      <c r="BC177" s="9">
        <v>6</v>
      </c>
      <c r="BD177">
        <v>0.40239999999999998</v>
      </c>
      <c r="BE177" t="s">
        <v>52</v>
      </c>
      <c r="BF177" t="s">
        <v>31</v>
      </c>
    </row>
    <row r="178" spans="39:58">
      <c r="AM178" s="53" t="s">
        <v>240</v>
      </c>
      <c r="AN178" s="64"/>
      <c r="AO178" s="64"/>
      <c r="AW178" s="9"/>
      <c r="BC178" s="9" t="s">
        <v>31</v>
      </c>
      <c r="BD178" t="s">
        <v>31</v>
      </c>
      <c r="BE178" t="s">
        <v>52</v>
      </c>
      <c r="BF178" t="s">
        <v>31</v>
      </c>
    </row>
    <row r="179" spans="39:58">
      <c r="AM179" s="9" t="s">
        <v>63</v>
      </c>
      <c r="AN179" s="10" t="s">
        <v>210</v>
      </c>
      <c r="AO179" s="10" t="s">
        <v>31</v>
      </c>
      <c r="AW179" s="9"/>
      <c r="BC179" s="9">
        <v>2</v>
      </c>
      <c r="BD179">
        <v>0.40239999999999998</v>
      </c>
      <c r="BE179" t="s">
        <v>52</v>
      </c>
      <c r="BF179" t="s">
        <v>31</v>
      </c>
    </row>
    <row r="180" spans="39:58">
      <c r="AM180" s="9">
        <v>11</v>
      </c>
      <c r="AN180">
        <v>3.8664000000000001</v>
      </c>
      <c r="AO180" t="s">
        <v>32</v>
      </c>
      <c r="AW180" s="9"/>
      <c r="BC180" s="9" t="s">
        <v>31</v>
      </c>
      <c r="BD180" t="s">
        <v>31</v>
      </c>
      <c r="BE180" t="s">
        <v>52</v>
      </c>
      <c r="BF180" t="s">
        <v>31</v>
      </c>
    </row>
    <row r="181" spans="39:58">
      <c r="AM181" s="9" t="s">
        <v>31</v>
      </c>
      <c r="AN181" t="s">
        <v>31</v>
      </c>
      <c r="AO181" t="s">
        <v>32</v>
      </c>
      <c r="AW181" s="9"/>
      <c r="BC181" s="9">
        <v>1</v>
      </c>
      <c r="BD181" s="14">
        <v>-8.8800000000000003E-16</v>
      </c>
      <c r="BE181" t="s">
        <v>52</v>
      </c>
      <c r="BF181" t="s">
        <v>31</v>
      </c>
    </row>
    <row r="182" spans="39:58">
      <c r="AM182" s="9">
        <v>4</v>
      </c>
      <c r="AN182">
        <v>2.0792999999999999</v>
      </c>
      <c r="AO182" t="s">
        <v>32</v>
      </c>
      <c r="AW182" s="9"/>
    </row>
    <row r="183" spans="39:58">
      <c r="AM183" s="9" t="s">
        <v>31</v>
      </c>
      <c r="AN183" t="s">
        <v>31</v>
      </c>
      <c r="AO183" t="s">
        <v>32</v>
      </c>
      <c r="AW183" s="9"/>
      <c r="BC183" s="8"/>
    </row>
    <row r="184" spans="39:58">
      <c r="AM184" s="9">
        <v>9</v>
      </c>
      <c r="AN184">
        <v>1.9456</v>
      </c>
      <c r="AO184" t="s">
        <v>32</v>
      </c>
      <c r="AW184" s="9"/>
    </row>
    <row r="185" spans="39:58">
      <c r="AM185" s="9" t="s">
        <v>31</v>
      </c>
      <c r="AN185" t="s">
        <v>31</v>
      </c>
      <c r="AO185" t="s">
        <v>32</v>
      </c>
      <c r="AW185" s="9"/>
    </row>
    <row r="186" spans="39:58">
      <c r="AM186" s="9">
        <v>7</v>
      </c>
      <c r="AN186">
        <v>1.7914000000000001</v>
      </c>
      <c r="AO186" t="s">
        <v>32</v>
      </c>
      <c r="AW186" s="9"/>
    </row>
    <row r="187" spans="39:58">
      <c r="AM187" s="9" t="s">
        <v>31</v>
      </c>
      <c r="AN187" t="s">
        <v>31</v>
      </c>
      <c r="AO187" t="s">
        <v>32</v>
      </c>
      <c r="AW187" s="9"/>
    </row>
    <row r="188" spans="39:58">
      <c r="AM188" s="9">
        <v>10</v>
      </c>
      <c r="AN188">
        <v>1.6089</v>
      </c>
      <c r="AO188" t="s">
        <v>32</v>
      </c>
      <c r="AW188" s="9"/>
    </row>
    <row r="189" spans="39:58">
      <c r="AM189" s="9" t="s">
        <v>31</v>
      </c>
      <c r="AN189" t="s">
        <v>31</v>
      </c>
      <c r="AO189" t="s">
        <v>32</v>
      </c>
      <c r="AW189" s="65"/>
      <c r="AX189" s="64"/>
      <c r="AY189" s="64"/>
    </row>
    <row r="190" spans="39:58">
      <c r="AM190" s="9">
        <v>3</v>
      </c>
      <c r="AN190">
        <v>1.3863000000000001</v>
      </c>
      <c r="AO190" t="s">
        <v>32</v>
      </c>
    </row>
    <row r="191" spans="39:58">
      <c r="AM191" s="9" t="s">
        <v>31</v>
      </c>
      <c r="AN191" t="s">
        <v>31</v>
      </c>
      <c r="AO191" t="s">
        <v>32</v>
      </c>
      <c r="AW191" s="8"/>
    </row>
    <row r="192" spans="39:58">
      <c r="AM192" s="9">
        <v>5</v>
      </c>
      <c r="AN192">
        <v>1.0984</v>
      </c>
      <c r="AO192" t="s">
        <v>32</v>
      </c>
    </row>
    <row r="193" spans="39:41">
      <c r="AM193" s="9" t="s">
        <v>31</v>
      </c>
      <c r="AN193" t="s">
        <v>31</v>
      </c>
      <c r="AO193" t="s">
        <v>32</v>
      </c>
    </row>
    <row r="194" spans="39:41">
      <c r="AM194" s="9">
        <v>8</v>
      </c>
      <c r="AN194">
        <v>0.69289999999999996</v>
      </c>
      <c r="AO194" t="s">
        <v>32</v>
      </c>
    </row>
    <row r="195" spans="39:41">
      <c r="AM195" s="9" t="s">
        <v>31</v>
      </c>
      <c r="AN195" t="s">
        <v>31</v>
      </c>
      <c r="AO195" t="s">
        <v>32</v>
      </c>
    </row>
    <row r="196" spans="39:41">
      <c r="AM196" s="9">
        <v>2</v>
      </c>
      <c r="AN196">
        <v>8.7699999999999996E-4</v>
      </c>
      <c r="AO196" t="s">
        <v>32</v>
      </c>
    </row>
    <row r="197" spans="39:41">
      <c r="AM197" s="9" t="s">
        <v>31</v>
      </c>
      <c r="AN197" t="s">
        <v>31</v>
      </c>
      <c r="AO197" t="s">
        <v>32</v>
      </c>
    </row>
    <row r="198" spans="39:41">
      <c r="AM198" s="9">
        <v>6</v>
      </c>
      <c r="AN198">
        <v>8.7699999999999996E-4</v>
      </c>
      <c r="AO198" t="s">
        <v>32</v>
      </c>
    </row>
    <row r="199" spans="39:41">
      <c r="AM199" s="9" t="s">
        <v>31</v>
      </c>
      <c r="AN199" t="s">
        <v>31</v>
      </c>
      <c r="AO199" t="s">
        <v>32</v>
      </c>
    </row>
    <row r="200" spans="39:41">
      <c r="AM200" s="9">
        <v>1</v>
      </c>
      <c r="AN200">
        <v>-13.275499999999999</v>
      </c>
      <c r="AO200" t="s">
        <v>32</v>
      </c>
    </row>
    <row r="202" spans="39:41">
      <c r="AM202" s="8"/>
    </row>
  </sheetData>
  <mergeCells count="32">
    <mergeCell ref="BS1:BT1"/>
    <mergeCell ref="BS2:BT2"/>
    <mergeCell ref="BO15:BR15"/>
    <mergeCell ref="BC65:BD65"/>
    <mergeCell ref="BC75:BF75"/>
    <mergeCell ref="BC80:BG80"/>
    <mergeCell ref="BC84:BH84"/>
    <mergeCell ref="BC100:BJ100"/>
    <mergeCell ref="BC158:BF158"/>
    <mergeCell ref="BC4:BF4"/>
    <mergeCell ref="BC22:BD22"/>
    <mergeCell ref="BC32:BE32"/>
    <mergeCell ref="BC40:BD40"/>
    <mergeCell ref="BC48:BD48"/>
    <mergeCell ref="BC57:BH57"/>
    <mergeCell ref="AW189:AY189"/>
    <mergeCell ref="BC159:BF159"/>
    <mergeCell ref="BE160:BF160"/>
    <mergeCell ref="AM177:AO177"/>
    <mergeCell ref="AM178:AO178"/>
    <mergeCell ref="AM119:AT119"/>
    <mergeCell ref="AM4:AP4"/>
    <mergeCell ref="AM22:AN22"/>
    <mergeCell ref="AM33:AO33"/>
    <mergeCell ref="AM41:AN41"/>
    <mergeCell ref="AM49:AN49"/>
    <mergeCell ref="AM58:AR58"/>
    <mergeCell ref="AM81:AN81"/>
    <mergeCell ref="AM89:AN89"/>
    <mergeCell ref="AM94:AP94"/>
    <mergeCell ref="AM99:AQ99"/>
    <mergeCell ref="AM103:AR1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DEC-CE56-4F1C-95F2-BA450BDAA05D}">
  <dimension ref="A1:R79"/>
  <sheetViews>
    <sheetView tabSelected="1" workbookViewId="0">
      <selection activeCell="R1" sqref="R1:R1048576"/>
    </sheetView>
  </sheetViews>
  <sheetFormatPr defaultColWidth="8.7109375" defaultRowHeight="15"/>
  <cols>
    <col min="1" max="6" width="8.7109375" style="54"/>
    <col min="7" max="7" width="12.42578125" style="54" bestFit="1" customWidth="1"/>
    <col min="8" max="8" width="12.42578125" style="54" customWidth="1"/>
    <col min="9" max="9" width="9.140625" style="54"/>
    <col min="10" max="16384" width="8.7109375" style="54"/>
  </cols>
  <sheetData>
    <row r="1" spans="1:18">
      <c r="A1" s="54" t="s">
        <v>241</v>
      </c>
      <c r="B1" s="54" t="s">
        <v>7</v>
      </c>
      <c r="C1" s="54" t="s">
        <v>8</v>
      </c>
      <c r="D1" s="54" t="s">
        <v>10</v>
      </c>
      <c r="E1" s="54" t="s">
        <v>242</v>
      </c>
      <c r="F1" s="54" t="s">
        <v>12</v>
      </c>
      <c r="G1" s="54" t="s">
        <v>243</v>
      </c>
      <c r="H1" s="54" t="s">
        <v>244</v>
      </c>
      <c r="I1" s="54" t="s">
        <v>245</v>
      </c>
      <c r="J1" s="54" t="s">
        <v>246</v>
      </c>
      <c r="K1" s="54" t="s">
        <v>247</v>
      </c>
      <c r="L1" s="54" t="s">
        <v>248</v>
      </c>
      <c r="M1" s="54" t="s">
        <v>249</v>
      </c>
      <c r="N1" s="54" t="s">
        <v>250</v>
      </c>
      <c r="O1" s="54" t="s">
        <v>21</v>
      </c>
      <c r="P1" s="54" t="s">
        <v>251</v>
      </c>
      <c r="Q1" s="54" t="s">
        <v>252</v>
      </c>
      <c r="R1" s="54" t="s">
        <v>253</v>
      </c>
    </row>
    <row r="2" spans="1:18">
      <c r="A2" s="55">
        <v>45434</v>
      </c>
      <c r="B2" s="54" t="s">
        <v>254</v>
      </c>
      <c r="C2" s="54" t="s">
        <v>103</v>
      </c>
      <c r="D2" s="54" t="s">
        <v>45</v>
      </c>
      <c r="E2" s="54" t="s">
        <v>255</v>
      </c>
      <c r="F2" s="54">
        <v>8</v>
      </c>
      <c r="G2" s="54">
        <v>3.0763889999999999E-2</v>
      </c>
      <c r="H2" s="54">
        <f>F2*G2</f>
        <v>0.24611111999999999</v>
      </c>
      <c r="I2" s="54">
        <f t="shared" ref="I2:I33" si="0">SUM(K2:P2)</f>
        <v>10</v>
      </c>
      <c r="J2" s="54">
        <v>0</v>
      </c>
      <c r="K2" s="54">
        <v>1</v>
      </c>
      <c r="L2" s="54">
        <v>0</v>
      </c>
      <c r="M2" s="54">
        <v>1</v>
      </c>
      <c r="N2" s="54">
        <v>1</v>
      </c>
      <c r="O2" s="54">
        <v>7</v>
      </c>
      <c r="P2" s="54">
        <v>0</v>
      </c>
      <c r="Q2" s="54">
        <v>1</v>
      </c>
      <c r="R2" s="50">
        <v>40.625</v>
      </c>
    </row>
    <row r="3" spans="1:18">
      <c r="A3" s="55">
        <v>45434</v>
      </c>
      <c r="B3" s="54" t="s">
        <v>254</v>
      </c>
      <c r="C3" s="54" t="s">
        <v>104</v>
      </c>
      <c r="D3" s="54" t="s">
        <v>45</v>
      </c>
      <c r="E3" s="54" t="s">
        <v>255</v>
      </c>
      <c r="F3" s="54">
        <v>8</v>
      </c>
      <c r="G3" s="54">
        <v>3.0763889999999999E-2</v>
      </c>
      <c r="H3" s="54">
        <f t="shared" ref="H3:H67" si="1">F3*G3</f>
        <v>0.24611111999999999</v>
      </c>
      <c r="I3" s="54">
        <f t="shared" si="0"/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0">
        <v>0</v>
      </c>
    </row>
    <row r="4" spans="1:18">
      <c r="A4" s="55">
        <v>45434</v>
      </c>
      <c r="B4" s="54" t="s">
        <v>254</v>
      </c>
      <c r="C4" s="54" t="s">
        <v>105</v>
      </c>
      <c r="D4" s="54" t="s">
        <v>45</v>
      </c>
      <c r="E4" s="54" t="s">
        <v>255</v>
      </c>
      <c r="F4" s="54">
        <v>8</v>
      </c>
      <c r="G4" s="54">
        <v>3.0763889999999999E-2</v>
      </c>
      <c r="H4" s="54">
        <f t="shared" si="1"/>
        <v>0.24611111999999999</v>
      </c>
      <c r="I4" s="54">
        <f t="shared" si="0"/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1</v>
      </c>
      <c r="R4" s="50">
        <v>0</v>
      </c>
    </row>
    <row r="5" spans="1:18">
      <c r="A5" s="55">
        <v>45434</v>
      </c>
      <c r="B5" s="54" t="s">
        <v>254</v>
      </c>
      <c r="C5" s="54" t="s">
        <v>107</v>
      </c>
      <c r="D5" s="54" t="s">
        <v>45</v>
      </c>
      <c r="E5" s="54" t="s">
        <v>255</v>
      </c>
      <c r="F5" s="54">
        <v>8</v>
      </c>
      <c r="G5" s="54">
        <v>3.0763889999999999E-2</v>
      </c>
      <c r="H5" s="54">
        <f t="shared" si="1"/>
        <v>0.24611111999999999</v>
      </c>
      <c r="I5" s="54">
        <f t="shared" si="0"/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1</v>
      </c>
      <c r="R5" s="50">
        <v>0</v>
      </c>
    </row>
    <row r="6" spans="1:18">
      <c r="A6" s="55">
        <v>45434</v>
      </c>
      <c r="B6" s="54" t="s">
        <v>254</v>
      </c>
      <c r="C6" s="54" t="s">
        <v>109</v>
      </c>
      <c r="D6" s="54" t="s">
        <v>45</v>
      </c>
      <c r="E6" s="54" t="s">
        <v>255</v>
      </c>
      <c r="F6" s="54">
        <v>8</v>
      </c>
      <c r="G6" s="54">
        <v>3.0763889999999999E-2</v>
      </c>
      <c r="H6" s="54">
        <f t="shared" si="1"/>
        <v>0.24611111999999999</v>
      </c>
      <c r="I6" s="54">
        <f t="shared" si="0"/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1</v>
      </c>
      <c r="R6" s="50">
        <v>0</v>
      </c>
    </row>
    <row r="7" spans="1:18">
      <c r="A7" s="55">
        <v>45434</v>
      </c>
      <c r="B7" s="54" t="s">
        <v>254</v>
      </c>
      <c r="C7" s="54" t="s">
        <v>112</v>
      </c>
      <c r="D7" s="54" t="s">
        <v>45</v>
      </c>
      <c r="E7" s="54" t="s">
        <v>255</v>
      </c>
      <c r="F7" s="54">
        <v>8</v>
      </c>
      <c r="G7" s="54">
        <v>3.0763889999999999E-2</v>
      </c>
      <c r="H7" s="54">
        <f t="shared" si="1"/>
        <v>0.24611111999999999</v>
      </c>
      <c r="I7" s="54">
        <f t="shared" si="0"/>
        <v>5</v>
      </c>
      <c r="J7" s="54">
        <v>0</v>
      </c>
      <c r="K7" s="54">
        <v>0</v>
      </c>
      <c r="L7" s="54">
        <v>0</v>
      </c>
      <c r="M7" s="54">
        <v>0</v>
      </c>
      <c r="N7" s="54">
        <v>4</v>
      </c>
      <c r="O7" s="54">
        <v>0</v>
      </c>
      <c r="P7" s="54">
        <v>1</v>
      </c>
      <c r="Q7" s="54">
        <v>0</v>
      </c>
      <c r="R7" s="50">
        <v>20.3125</v>
      </c>
    </row>
    <row r="8" spans="1:18">
      <c r="A8" s="55">
        <v>45434</v>
      </c>
      <c r="B8" s="54" t="s">
        <v>254</v>
      </c>
      <c r="C8" s="54" t="s">
        <v>117</v>
      </c>
      <c r="D8" s="54" t="s">
        <v>45</v>
      </c>
      <c r="E8" s="54" t="s">
        <v>255</v>
      </c>
      <c r="F8" s="54">
        <v>8</v>
      </c>
      <c r="G8" s="54">
        <v>3.0763889999999999E-2</v>
      </c>
      <c r="H8" s="54">
        <f t="shared" si="1"/>
        <v>0.24611111999999999</v>
      </c>
      <c r="I8" s="54">
        <f t="shared" si="0"/>
        <v>2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2</v>
      </c>
      <c r="P8" s="54">
        <v>0</v>
      </c>
      <c r="Q8" s="54">
        <v>0</v>
      </c>
      <c r="R8" s="50">
        <v>8.125</v>
      </c>
    </row>
    <row r="9" spans="1:18">
      <c r="A9" s="55">
        <v>45434</v>
      </c>
      <c r="B9" s="54" t="s">
        <v>254</v>
      </c>
      <c r="C9" s="54" t="s">
        <v>121</v>
      </c>
      <c r="D9" s="54" t="s">
        <v>45</v>
      </c>
      <c r="E9" s="54" t="s">
        <v>255</v>
      </c>
      <c r="F9" s="54">
        <v>8</v>
      </c>
      <c r="G9" s="54">
        <v>3.0763889999999999E-2</v>
      </c>
      <c r="H9" s="54">
        <f t="shared" si="1"/>
        <v>0.24611111999999999</v>
      </c>
      <c r="I9" s="54">
        <f t="shared" si="0"/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0">
        <v>0</v>
      </c>
    </row>
    <row r="10" spans="1:18">
      <c r="A10" s="55">
        <v>45434</v>
      </c>
      <c r="B10" s="54" t="s">
        <v>254</v>
      </c>
      <c r="C10" s="54" t="s">
        <v>125</v>
      </c>
      <c r="D10" s="54" t="s">
        <v>45</v>
      </c>
      <c r="E10" s="54" t="s">
        <v>255</v>
      </c>
      <c r="F10" s="54">
        <v>8</v>
      </c>
      <c r="G10" s="54">
        <v>3.0763889999999999E-2</v>
      </c>
      <c r="H10" s="54">
        <f t="shared" si="1"/>
        <v>0.24611111999999999</v>
      </c>
      <c r="I10" s="54">
        <f t="shared" si="0"/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0">
        <v>0</v>
      </c>
    </row>
    <row r="11" spans="1:18">
      <c r="A11" s="55">
        <v>45434</v>
      </c>
      <c r="B11" s="54" t="s">
        <v>254</v>
      </c>
      <c r="C11" s="54" t="s">
        <v>128</v>
      </c>
      <c r="D11" s="54" t="s">
        <v>45</v>
      </c>
      <c r="E11" s="54" t="s">
        <v>255</v>
      </c>
      <c r="F11" s="54">
        <v>8</v>
      </c>
      <c r="G11" s="54">
        <v>3.0763889999999999E-2</v>
      </c>
      <c r="H11" s="54">
        <f t="shared" si="1"/>
        <v>0.24611111999999999</v>
      </c>
      <c r="I11" s="54">
        <f t="shared" si="0"/>
        <v>2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2</v>
      </c>
      <c r="P11" s="54">
        <v>0</v>
      </c>
      <c r="Q11" s="54">
        <v>0</v>
      </c>
      <c r="R11" s="50">
        <v>8.125</v>
      </c>
    </row>
    <row r="12" spans="1:18">
      <c r="A12" s="55">
        <v>45434</v>
      </c>
      <c r="B12" s="54" t="s">
        <v>254</v>
      </c>
      <c r="C12" s="54" t="s">
        <v>131</v>
      </c>
      <c r="D12" s="54" t="s">
        <v>45</v>
      </c>
      <c r="E12" s="54" t="s">
        <v>255</v>
      </c>
      <c r="F12" s="54">
        <v>8</v>
      </c>
      <c r="G12" s="54">
        <v>3.0763889999999999E-2</v>
      </c>
      <c r="H12" s="54">
        <f t="shared" si="1"/>
        <v>0.24611111999999999</v>
      </c>
      <c r="I12" s="54">
        <f t="shared" si="0"/>
        <v>1</v>
      </c>
      <c r="J12" s="54">
        <v>0</v>
      </c>
      <c r="K12" s="54">
        <v>0</v>
      </c>
      <c r="L12" s="54">
        <v>0</v>
      </c>
      <c r="M12" s="54">
        <v>0</v>
      </c>
      <c r="N12" s="54">
        <v>1</v>
      </c>
      <c r="O12" s="54">
        <v>0</v>
      </c>
      <c r="P12" s="54">
        <v>0</v>
      </c>
      <c r="Q12" s="54">
        <v>0</v>
      </c>
      <c r="R12" s="50">
        <v>4.0625</v>
      </c>
    </row>
    <row r="13" spans="1:18">
      <c r="A13" s="55">
        <v>45434</v>
      </c>
      <c r="B13" s="54" t="s">
        <v>254</v>
      </c>
      <c r="C13" s="54" t="s">
        <v>256</v>
      </c>
      <c r="D13" s="54" t="s">
        <v>45</v>
      </c>
      <c r="E13" s="54" t="s">
        <v>255</v>
      </c>
      <c r="F13" s="54">
        <v>8</v>
      </c>
      <c r="G13" s="54">
        <v>3.0763889999999999E-2</v>
      </c>
      <c r="H13" s="54">
        <f t="shared" si="1"/>
        <v>0.24611111999999999</v>
      </c>
      <c r="I13" s="54">
        <f t="shared" si="0"/>
        <v>9</v>
      </c>
      <c r="J13" s="54">
        <v>0</v>
      </c>
      <c r="K13" s="54">
        <v>0</v>
      </c>
      <c r="L13" s="54">
        <v>0</v>
      </c>
      <c r="M13" s="54">
        <v>0</v>
      </c>
      <c r="N13" s="54">
        <v>3</v>
      </c>
      <c r="O13" s="54">
        <v>6</v>
      </c>
      <c r="P13" s="54">
        <v>0</v>
      </c>
      <c r="Q13" s="54">
        <v>0</v>
      </c>
      <c r="R13" s="50">
        <v>36.5625</v>
      </c>
    </row>
    <row r="14" spans="1:18">
      <c r="A14" s="55">
        <v>45434</v>
      </c>
      <c r="B14" s="54" t="s">
        <v>254</v>
      </c>
      <c r="C14" s="54" t="s">
        <v>257</v>
      </c>
      <c r="D14" s="54" t="s">
        <v>45</v>
      </c>
      <c r="E14" s="54" t="s">
        <v>255</v>
      </c>
      <c r="F14" s="54">
        <v>8</v>
      </c>
      <c r="G14" s="54">
        <v>3.0763889999999999E-2</v>
      </c>
      <c r="H14" s="54">
        <f t="shared" si="1"/>
        <v>0.24611111999999999</v>
      </c>
      <c r="I14" s="54">
        <f t="shared" si="0"/>
        <v>3</v>
      </c>
      <c r="J14" s="54">
        <v>0</v>
      </c>
      <c r="K14" s="54">
        <v>0</v>
      </c>
      <c r="L14" s="54">
        <v>0</v>
      </c>
      <c r="M14" s="54">
        <v>0</v>
      </c>
      <c r="N14" s="54">
        <v>3</v>
      </c>
      <c r="O14" s="54">
        <v>0</v>
      </c>
      <c r="P14" s="54">
        <v>0</v>
      </c>
      <c r="Q14" s="54">
        <v>0</v>
      </c>
      <c r="R14" s="50">
        <v>12.1875</v>
      </c>
    </row>
    <row r="15" spans="1:18">
      <c r="A15" s="55">
        <v>45434</v>
      </c>
      <c r="B15" s="54" t="s">
        <v>254</v>
      </c>
      <c r="C15" s="54" t="s">
        <v>103</v>
      </c>
      <c r="D15" s="54" t="s">
        <v>96</v>
      </c>
      <c r="E15" s="54" t="s">
        <v>255</v>
      </c>
      <c r="F15" s="54">
        <v>8</v>
      </c>
      <c r="G15" s="54">
        <v>3.0763889999999999E-2</v>
      </c>
      <c r="H15" s="54">
        <f t="shared" si="1"/>
        <v>0.24611111999999999</v>
      </c>
      <c r="I15" s="54">
        <f t="shared" si="0"/>
        <v>24</v>
      </c>
      <c r="J15" s="54">
        <v>0</v>
      </c>
      <c r="K15" s="54">
        <v>0</v>
      </c>
      <c r="L15" s="54">
        <v>0</v>
      </c>
      <c r="M15" s="54">
        <v>2</v>
      </c>
      <c r="N15" s="54">
        <v>7</v>
      </c>
      <c r="O15" s="54">
        <v>13</v>
      </c>
      <c r="P15" s="54">
        <v>2</v>
      </c>
      <c r="Q15" s="54">
        <v>0</v>
      </c>
      <c r="R15" s="50">
        <v>97.5</v>
      </c>
    </row>
    <row r="16" spans="1:18">
      <c r="A16" s="55">
        <v>45434</v>
      </c>
      <c r="B16" s="54" t="s">
        <v>254</v>
      </c>
      <c r="C16" s="54" t="s">
        <v>104</v>
      </c>
      <c r="D16" s="54" t="s">
        <v>96</v>
      </c>
      <c r="E16" s="54" t="s">
        <v>255</v>
      </c>
      <c r="F16" s="54">
        <v>8</v>
      </c>
      <c r="G16" s="54">
        <v>3.0763889999999999E-2</v>
      </c>
      <c r="H16" s="54">
        <f t="shared" si="1"/>
        <v>0.24611111999999999</v>
      </c>
      <c r="I16" s="54">
        <f t="shared" si="0"/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0">
        <v>0</v>
      </c>
    </row>
    <row r="17" spans="1:18">
      <c r="A17" s="55">
        <v>45434</v>
      </c>
      <c r="B17" s="54" t="s">
        <v>254</v>
      </c>
      <c r="C17" s="54" t="s">
        <v>105</v>
      </c>
      <c r="D17" s="54" t="s">
        <v>96</v>
      </c>
      <c r="E17" s="54" t="s">
        <v>255</v>
      </c>
      <c r="F17" s="54">
        <v>8</v>
      </c>
      <c r="G17" s="54">
        <v>3.0763889999999999E-2</v>
      </c>
      <c r="H17" s="54">
        <f t="shared" si="1"/>
        <v>0.24611111999999999</v>
      </c>
      <c r="I17" s="54">
        <f t="shared" si="0"/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1</v>
      </c>
      <c r="R17" s="50">
        <v>0</v>
      </c>
    </row>
    <row r="18" spans="1:18">
      <c r="A18" s="55">
        <v>45434</v>
      </c>
      <c r="B18" s="54" t="s">
        <v>254</v>
      </c>
      <c r="C18" s="54" t="s">
        <v>107</v>
      </c>
      <c r="D18" s="54" t="s">
        <v>96</v>
      </c>
      <c r="E18" s="54" t="s">
        <v>255</v>
      </c>
      <c r="F18" s="54">
        <v>8</v>
      </c>
      <c r="G18" s="54">
        <v>3.0763889999999999E-2</v>
      </c>
      <c r="H18" s="54">
        <f t="shared" si="1"/>
        <v>0.24611111999999999</v>
      </c>
      <c r="I18" s="54">
        <f t="shared" si="0"/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0">
        <v>0</v>
      </c>
    </row>
    <row r="19" spans="1:18">
      <c r="A19" s="55">
        <v>45434</v>
      </c>
      <c r="B19" s="54" t="s">
        <v>254</v>
      </c>
      <c r="C19" s="54" t="s">
        <v>109</v>
      </c>
      <c r="D19" s="54" t="s">
        <v>96</v>
      </c>
      <c r="E19" s="54" t="s">
        <v>255</v>
      </c>
      <c r="F19" s="54">
        <v>8</v>
      </c>
      <c r="G19" s="54">
        <v>3.0763889999999999E-2</v>
      </c>
      <c r="H19" s="54">
        <f t="shared" si="1"/>
        <v>0.24611111999999999</v>
      </c>
      <c r="I19" s="54">
        <f t="shared" si="0"/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0">
        <v>0</v>
      </c>
    </row>
    <row r="20" spans="1:18">
      <c r="A20" s="55">
        <v>45434</v>
      </c>
      <c r="B20" s="54" t="s">
        <v>254</v>
      </c>
      <c r="C20" s="54" t="s">
        <v>112</v>
      </c>
      <c r="D20" s="54" t="s">
        <v>96</v>
      </c>
      <c r="E20" s="54" t="s">
        <v>255</v>
      </c>
      <c r="F20" s="54">
        <v>8</v>
      </c>
      <c r="G20" s="54">
        <v>3.0763889999999999E-2</v>
      </c>
      <c r="H20" s="54">
        <f t="shared" si="1"/>
        <v>0.24611111999999999</v>
      </c>
      <c r="I20" s="54">
        <f t="shared" si="0"/>
        <v>3</v>
      </c>
      <c r="J20" s="54">
        <v>0</v>
      </c>
      <c r="K20" s="54">
        <v>0</v>
      </c>
      <c r="L20" s="54">
        <v>1</v>
      </c>
      <c r="M20" s="54">
        <v>1</v>
      </c>
      <c r="N20" s="54">
        <v>1</v>
      </c>
      <c r="O20" s="54">
        <v>0</v>
      </c>
      <c r="P20" s="54">
        <v>0</v>
      </c>
      <c r="Q20" s="54">
        <v>1</v>
      </c>
      <c r="R20" s="50">
        <v>12.1875</v>
      </c>
    </row>
    <row r="21" spans="1:18">
      <c r="A21" s="55">
        <v>45434</v>
      </c>
      <c r="B21" s="54" t="s">
        <v>254</v>
      </c>
      <c r="C21" s="54" t="s">
        <v>117</v>
      </c>
      <c r="D21" s="54" t="s">
        <v>96</v>
      </c>
      <c r="E21" s="54" t="s">
        <v>255</v>
      </c>
      <c r="F21" s="54">
        <v>8</v>
      </c>
      <c r="G21" s="54">
        <v>3.0763889999999999E-2</v>
      </c>
      <c r="H21" s="54">
        <f t="shared" si="1"/>
        <v>0.24611111999999999</v>
      </c>
      <c r="I21" s="54">
        <f t="shared" si="0"/>
        <v>2</v>
      </c>
      <c r="J21" s="54">
        <v>0</v>
      </c>
      <c r="K21" s="54">
        <v>0</v>
      </c>
      <c r="L21" s="54">
        <v>0</v>
      </c>
      <c r="M21" s="54">
        <v>0</v>
      </c>
      <c r="N21" s="54">
        <v>1</v>
      </c>
      <c r="O21" s="54">
        <v>1</v>
      </c>
      <c r="P21" s="54">
        <v>0</v>
      </c>
      <c r="Q21" s="54">
        <v>0</v>
      </c>
      <c r="R21" s="50">
        <v>8.125</v>
      </c>
    </row>
    <row r="22" spans="1:18">
      <c r="A22" s="55">
        <v>45434</v>
      </c>
      <c r="B22" s="54" t="s">
        <v>254</v>
      </c>
      <c r="C22" s="54" t="s">
        <v>121</v>
      </c>
      <c r="D22" s="54" t="s">
        <v>96</v>
      </c>
      <c r="E22" s="54" t="s">
        <v>255</v>
      </c>
      <c r="F22" s="54">
        <v>8</v>
      </c>
      <c r="G22" s="54">
        <v>3.0763889999999999E-2</v>
      </c>
      <c r="H22" s="54">
        <f t="shared" si="1"/>
        <v>0.24611111999999999</v>
      </c>
      <c r="I22" s="54">
        <f t="shared" si="0"/>
        <v>2</v>
      </c>
      <c r="J22" s="54">
        <v>0</v>
      </c>
      <c r="K22" s="54">
        <v>0</v>
      </c>
      <c r="L22" s="54">
        <v>0</v>
      </c>
      <c r="M22" s="54">
        <v>0</v>
      </c>
      <c r="N22" s="54">
        <v>1</v>
      </c>
      <c r="O22" s="54">
        <v>1</v>
      </c>
      <c r="P22" s="54">
        <v>0</v>
      </c>
      <c r="Q22" s="54">
        <v>0</v>
      </c>
      <c r="R22" s="50">
        <v>8.125</v>
      </c>
    </row>
    <row r="23" spans="1:18">
      <c r="A23" s="55">
        <v>45434</v>
      </c>
      <c r="B23" s="54" t="s">
        <v>254</v>
      </c>
      <c r="C23" s="54" t="s">
        <v>125</v>
      </c>
      <c r="D23" s="54" t="s">
        <v>96</v>
      </c>
      <c r="E23" s="54" t="s">
        <v>255</v>
      </c>
      <c r="F23" s="54">
        <v>8</v>
      </c>
      <c r="G23" s="54">
        <v>3.0763889999999999E-2</v>
      </c>
      <c r="H23" s="54">
        <f t="shared" si="1"/>
        <v>0.24611111999999999</v>
      </c>
      <c r="I23" s="54">
        <f t="shared" si="0"/>
        <v>6</v>
      </c>
      <c r="J23" s="54">
        <v>0</v>
      </c>
      <c r="K23" s="54">
        <v>0</v>
      </c>
      <c r="L23" s="54">
        <v>0</v>
      </c>
      <c r="M23" s="54">
        <v>0</v>
      </c>
      <c r="N23" s="54">
        <v>2</v>
      </c>
      <c r="O23" s="54">
        <v>4</v>
      </c>
      <c r="P23" s="54">
        <v>0</v>
      </c>
      <c r="Q23" s="54">
        <v>0</v>
      </c>
      <c r="R23" s="50">
        <v>24.375</v>
      </c>
    </row>
    <row r="24" spans="1:18">
      <c r="A24" s="55">
        <v>45434</v>
      </c>
      <c r="B24" s="54" t="s">
        <v>254</v>
      </c>
      <c r="C24" s="54" t="s">
        <v>128</v>
      </c>
      <c r="D24" s="54" t="s">
        <v>96</v>
      </c>
      <c r="E24" s="54" t="s">
        <v>255</v>
      </c>
      <c r="F24" s="54">
        <v>8</v>
      </c>
      <c r="G24" s="54">
        <v>3.0763889999999999E-2</v>
      </c>
      <c r="H24" s="54">
        <f t="shared" si="1"/>
        <v>0.24611111999999999</v>
      </c>
      <c r="I24" s="54">
        <f t="shared" si="0"/>
        <v>4</v>
      </c>
      <c r="J24" s="54">
        <v>0</v>
      </c>
      <c r="K24" s="54">
        <v>0</v>
      </c>
      <c r="L24" s="54">
        <v>0</v>
      </c>
      <c r="M24" s="54">
        <v>0</v>
      </c>
      <c r="N24" s="54">
        <v>1</v>
      </c>
      <c r="O24" s="54">
        <v>2</v>
      </c>
      <c r="P24" s="54">
        <v>1</v>
      </c>
      <c r="Q24" s="54">
        <v>1</v>
      </c>
      <c r="R24" s="50">
        <v>16.25</v>
      </c>
    </row>
    <row r="25" spans="1:18">
      <c r="A25" s="55">
        <v>45434</v>
      </c>
      <c r="B25" s="54" t="s">
        <v>254</v>
      </c>
      <c r="C25" s="54" t="s">
        <v>131</v>
      </c>
      <c r="D25" s="54" t="s">
        <v>96</v>
      </c>
      <c r="E25" s="54" t="s">
        <v>255</v>
      </c>
      <c r="F25" s="54">
        <v>8</v>
      </c>
      <c r="G25" s="54">
        <v>3.0763889999999999E-2</v>
      </c>
      <c r="H25" s="54">
        <f t="shared" si="1"/>
        <v>0.24611111999999999</v>
      </c>
      <c r="I25" s="54">
        <f t="shared" si="0"/>
        <v>10</v>
      </c>
      <c r="J25" s="54">
        <v>0</v>
      </c>
      <c r="K25" s="54">
        <v>0</v>
      </c>
      <c r="L25" s="54">
        <v>0</v>
      </c>
      <c r="M25" s="54">
        <v>0</v>
      </c>
      <c r="N25" s="54">
        <v>2</v>
      </c>
      <c r="O25" s="54">
        <v>5</v>
      </c>
      <c r="P25" s="54">
        <v>3</v>
      </c>
      <c r="Q25" s="54">
        <v>0</v>
      </c>
      <c r="R25" s="50">
        <v>40.625</v>
      </c>
    </row>
    <row r="26" spans="1:18">
      <c r="A26" s="55">
        <v>45434</v>
      </c>
      <c r="B26" s="54" t="s">
        <v>254</v>
      </c>
      <c r="C26" s="54" t="s">
        <v>256</v>
      </c>
      <c r="D26" s="54" t="s">
        <v>96</v>
      </c>
      <c r="E26" s="54" t="s">
        <v>255</v>
      </c>
      <c r="F26" s="54">
        <v>8</v>
      </c>
      <c r="G26" s="54">
        <v>3.0763889999999999E-2</v>
      </c>
      <c r="H26" s="54">
        <f t="shared" si="1"/>
        <v>0.24611111999999999</v>
      </c>
      <c r="I26" s="54">
        <f t="shared" si="0"/>
        <v>4</v>
      </c>
      <c r="J26" s="54">
        <v>0</v>
      </c>
      <c r="K26" s="54">
        <v>0</v>
      </c>
      <c r="L26" s="54">
        <v>0</v>
      </c>
      <c r="M26" s="54">
        <v>1</v>
      </c>
      <c r="N26" s="54">
        <v>1</v>
      </c>
      <c r="O26" s="54">
        <v>0</v>
      </c>
      <c r="P26" s="54">
        <v>2</v>
      </c>
      <c r="Q26" s="54">
        <v>0</v>
      </c>
      <c r="R26" s="50">
        <v>16.25</v>
      </c>
    </row>
    <row r="27" spans="1:18">
      <c r="A27" s="55">
        <v>45434</v>
      </c>
      <c r="B27" s="54" t="s">
        <v>254</v>
      </c>
      <c r="C27" s="54" t="s">
        <v>257</v>
      </c>
      <c r="D27" s="54" t="s">
        <v>96</v>
      </c>
      <c r="E27" s="54" t="s">
        <v>255</v>
      </c>
      <c r="F27" s="54">
        <v>8</v>
      </c>
      <c r="G27" s="54">
        <v>3.0763889999999999E-2</v>
      </c>
      <c r="H27" s="54">
        <f t="shared" si="1"/>
        <v>0.24611111999999999</v>
      </c>
      <c r="I27" s="54">
        <f t="shared" si="0"/>
        <v>8</v>
      </c>
      <c r="J27" s="54">
        <v>0</v>
      </c>
      <c r="K27" s="54">
        <v>0</v>
      </c>
      <c r="L27" s="54">
        <v>1</v>
      </c>
      <c r="M27" s="54">
        <v>0</v>
      </c>
      <c r="N27" s="54">
        <v>0</v>
      </c>
      <c r="O27" s="54">
        <v>3</v>
      </c>
      <c r="P27" s="54">
        <v>4</v>
      </c>
      <c r="Q27" s="54">
        <v>1</v>
      </c>
      <c r="R27" s="50">
        <v>32.5</v>
      </c>
    </row>
    <row r="28" spans="1:18">
      <c r="A28" s="55">
        <v>45434</v>
      </c>
      <c r="B28" s="54" t="s">
        <v>254</v>
      </c>
      <c r="C28" s="54" t="s">
        <v>103</v>
      </c>
      <c r="D28" s="54" t="s">
        <v>113</v>
      </c>
      <c r="E28" s="54" t="s">
        <v>255</v>
      </c>
      <c r="F28" s="54">
        <v>8</v>
      </c>
      <c r="G28" s="54">
        <v>3.0763889999999999E-2</v>
      </c>
      <c r="H28" s="54">
        <f t="shared" si="1"/>
        <v>0.24611111999999999</v>
      </c>
      <c r="I28" s="54">
        <f t="shared" si="0"/>
        <v>2</v>
      </c>
      <c r="J28" s="54">
        <v>0</v>
      </c>
      <c r="K28" s="54">
        <v>0</v>
      </c>
      <c r="L28" s="54">
        <v>0</v>
      </c>
      <c r="M28" s="54">
        <v>0</v>
      </c>
      <c r="N28" s="54">
        <v>1</v>
      </c>
      <c r="O28" s="54">
        <v>1</v>
      </c>
      <c r="P28" s="54">
        <v>0</v>
      </c>
      <c r="Q28" s="54">
        <v>0</v>
      </c>
      <c r="R28" s="50">
        <v>8.125</v>
      </c>
    </row>
    <row r="29" spans="1:18">
      <c r="A29" s="55">
        <v>45434</v>
      </c>
      <c r="B29" s="54" t="s">
        <v>254</v>
      </c>
      <c r="C29" s="54" t="s">
        <v>104</v>
      </c>
      <c r="D29" s="54" t="s">
        <v>113</v>
      </c>
      <c r="E29" s="54" t="s">
        <v>255</v>
      </c>
      <c r="F29" s="54">
        <v>8</v>
      </c>
      <c r="G29" s="54">
        <v>3.0763889999999999E-2</v>
      </c>
      <c r="H29" s="54">
        <f t="shared" si="1"/>
        <v>0.24611111999999999</v>
      </c>
      <c r="I29" s="54">
        <f t="shared" si="0"/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0">
        <v>0</v>
      </c>
    </row>
    <row r="30" spans="1:18">
      <c r="A30" s="55">
        <v>45434</v>
      </c>
      <c r="B30" s="54" t="s">
        <v>254</v>
      </c>
      <c r="C30" s="54" t="s">
        <v>105</v>
      </c>
      <c r="D30" s="54" t="s">
        <v>113</v>
      </c>
      <c r="E30" s="54" t="s">
        <v>255</v>
      </c>
      <c r="F30" s="54">
        <v>8</v>
      </c>
      <c r="G30" s="54">
        <v>3.0763889999999999E-2</v>
      </c>
      <c r="H30" s="54">
        <f t="shared" si="1"/>
        <v>0.24611111999999999</v>
      </c>
      <c r="I30" s="54">
        <f t="shared" si="0"/>
        <v>3</v>
      </c>
      <c r="J30" s="54">
        <v>0</v>
      </c>
      <c r="K30" s="54">
        <v>0</v>
      </c>
      <c r="L30" s="54">
        <v>0</v>
      </c>
      <c r="M30" s="54">
        <v>0</v>
      </c>
      <c r="N30" s="54">
        <v>2</v>
      </c>
      <c r="O30" s="54">
        <v>1</v>
      </c>
      <c r="P30" s="54">
        <v>0</v>
      </c>
      <c r="Q30" s="54">
        <v>0</v>
      </c>
      <c r="R30" s="50">
        <v>12.1875</v>
      </c>
    </row>
    <row r="31" spans="1:18">
      <c r="A31" s="55">
        <v>45434</v>
      </c>
      <c r="B31" s="54" t="s">
        <v>254</v>
      </c>
      <c r="C31" s="54" t="s">
        <v>107</v>
      </c>
      <c r="D31" s="54" t="s">
        <v>113</v>
      </c>
      <c r="E31" s="54" t="s">
        <v>255</v>
      </c>
      <c r="F31" s="54">
        <v>8</v>
      </c>
      <c r="G31" s="54">
        <v>3.0763889999999999E-2</v>
      </c>
      <c r="H31" s="54">
        <f t="shared" si="1"/>
        <v>0.24611111999999999</v>
      </c>
      <c r="I31" s="54">
        <f t="shared" si="0"/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0">
        <v>0</v>
      </c>
    </row>
    <row r="32" spans="1:18">
      <c r="A32" s="55">
        <v>45434</v>
      </c>
      <c r="B32" s="54" t="s">
        <v>254</v>
      </c>
      <c r="C32" s="54" t="s">
        <v>109</v>
      </c>
      <c r="D32" s="54" t="s">
        <v>113</v>
      </c>
      <c r="E32" s="54" t="s">
        <v>255</v>
      </c>
      <c r="F32" s="54">
        <v>8</v>
      </c>
      <c r="G32" s="54">
        <v>3.0763889999999999E-2</v>
      </c>
      <c r="H32" s="54">
        <f t="shared" si="1"/>
        <v>0.24611111999999999</v>
      </c>
      <c r="I32" s="54">
        <f t="shared" si="0"/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0">
        <v>0</v>
      </c>
    </row>
    <row r="33" spans="1:18">
      <c r="A33" s="55">
        <v>45434</v>
      </c>
      <c r="B33" s="54" t="s">
        <v>254</v>
      </c>
      <c r="C33" s="54" t="s">
        <v>112</v>
      </c>
      <c r="D33" s="54" t="s">
        <v>113</v>
      </c>
      <c r="E33" s="54" t="s">
        <v>255</v>
      </c>
      <c r="F33" s="54">
        <v>8</v>
      </c>
      <c r="G33" s="54">
        <v>3.0763889999999999E-2</v>
      </c>
      <c r="H33" s="54">
        <f t="shared" si="1"/>
        <v>0.24611111999999999</v>
      </c>
      <c r="I33" s="54">
        <f t="shared" si="0"/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1</v>
      </c>
      <c r="R33" s="50">
        <v>0</v>
      </c>
    </row>
    <row r="34" spans="1:18">
      <c r="A34" s="55">
        <v>45434</v>
      </c>
      <c r="B34" s="54" t="s">
        <v>254</v>
      </c>
      <c r="C34" s="54" t="s">
        <v>117</v>
      </c>
      <c r="D34" s="54" t="s">
        <v>113</v>
      </c>
      <c r="E34" s="54" t="s">
        <v>255</v>
      </c>
      <c r="F34" s="54">
        <v>8</v>
      </c>
      <c r="G34" s="54">
        <v>3.0763889999999999E-2</v>
      </c>
      <c r="H34" s="54">
        <f t="shared" si="1"/>
        <v>0.24611111999999999</v>
      </c>
      <c r="I34" s="54">
        <f t="shared" ref="I34:I65" si="2">SUM(K34:P34)</f>
        <v>3</v>
      </c>
      <c r="J34" s="54">
        <v>0</v>
      </c>
      <c r="K34" s="54">
        <v>0</v>
      </c>
      <c r="L34" s="54">
        <v>0</v>
      </c>
      <c r="M34" s="54">
        <v>0</v>
      </c>
      <c r="N34" s="54">
        <v>2</v>
      </c>
      <c r="O34" s="54">
        <v>1</v>
      </c>
      <c r="P34" s="54">
        <v>0</v>
      </c>
      <c r="Q34" s="54">
        <v>0</v>
      </c>
      <c r="R34" s="50">
        <v>12.1875</v>
      </c>
    </row>
    <row r="35" spans="1:18">
      <c r="A35" s="55">
        <v>45434</v>
      </c>
      <c r="B35" s="54" t="s">
        <v>254</v>
      </c>
      <c r="C35" s="54" t="s">
        <v>121</v>
      </c>
      <c r="D35" s="54" t="s">
        <v>113</v>
      </c>
      <c r="E35" s="54" t="s">
        <v>255</v>
      </c>
      <c r="F35" s="54">
        <v>8</v>
      </c>
      <c r="G35" s="54">
        <v>3.0763889999999999E-2</v>
      </c>
      <c r="H35" s="54">
        <f t="shared" si="1"/>
        <v>0.24611111999999999</v>
      </c>
      <c r="I35" s="54">
        <f t="shared" si="2"/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0">
        <v>0</v>
      </c>
    </row>
    <row r="36" spans="1:18">
      <c r="A36" s="55">
        <v>45434</v>
      </c>
      <c r="B36" s="54" t="s">
        <v>254</v>
      </c>
      <c r="C36" s="54" t="s">
        <v>125</v>
      </c>
      <c r="D36" s="54" t="s">
        <v>113</v>
      </c>
      <c r="E36" s="54" t="s">
        <v>255</v>
      </c>
      <c r="F36" s="54">
        <v>8</v>
      </c>
      <c r="G36" s="54">
        <v>3.0763889999999999E-2</v>
      </c>
      <c r="H36" s="54">
        <f t="shared" si="1"/>
        <v>0.24611111999999999</v>
      </c>
      <c r="I36" s="54">
        <f t="shared" si="2"/>
        <v>13</v>
      </c>
      <c r="J36" s="54">
        <v>0</v>
      </c>
      <c r="K36" s="54">
        <v>0</v>
      </c>
      <c r="L36" s="54">
        <v>0</v>
      </c>
      <c r="M36" s="54">
        <v>0</v>
      </c>
      <c r="N36" s="54">
        <v>6</v>
      </c>
      <c r="O36" s="54">
        <v>6</v>
      </c>
      <c r="P36" s="54">
        <v>1</v>
      </c>
      <c r="Q36" s="54">
        <v>0</v>
      </c>
      <c r="R36" s="50">
        <v>52.8125</v>
      </c>
    </row>
    <row r="37" spans="1:18">
      <c r="A37" s="55">
        <v>45434</v>
      </c>
      <c r="B37" s="54" t="s">
        <v>254</v>
      </c>
      <c r="C37" s="54" t="s">
        <v>128</v>
      </c>
      <c r="D37" s="54" t="s">
        <v>113</v>
      </c>
      <c r="E37" s="54" t="s">
        <v>255</v>
      </c>
      <c r="F37" s="54">
        <v>8</v>
      </c>
      <c r="G37" s="54">
        <v>3.0763889999999999E-2</v>
      </c>
      <c r="H37" s="54">
        <f t="shared" si="1"/>
        <v>0.24611111999999999</v>
      </c>
      <c r="I37" s="54">
        <f t="shared" si="2"/>
        <v>11</v>
      </c>
      <c r="J37" s="54">
        <v>0</v>
      </c>
      <c r="K37" s="54">
        <v>0</v>
      </c>
      <c r="L37" s="54">
        <v>0</v>
      </c>
      <c r="M37" s="54">
        <v>0</v>
      </c>
      <c r="N37" s="54">
        <v>4</v>
      </c>
      <c r="O37" s="54">
        <v>7</v>
      </c>
      <c r="P37" s="54">
        <v>0</v>
      </c>
      <c r="Q37" s="54">
        <v>0</v>
      </c>
      <c r="R37" s="50">
        <v>44.6875</v>
      </c>
    </row>
    <row r="38" spans="1:18">
      <c r="A38" s="55">
        <v>45434</v>
      </c>
      <c r="B38" s="54" t="s">
        <v>254</v>
      </c>
      <c r="C38" s="54" t="s">
        <v>131</v>
      </c>
      <c r="D38" s="54" t="s">
        <v>113</v>
      </c>
      <c r="E38" s="54" t="s">
        <v>255</v>
      </c>
      <c r="F38" s="54">
        <v>8</v>
      </c>
      <c r="G38" s="54">
        <v>3.0763889999999999E-2</v>
      </c>
      <c r="H38" s="54">
        <f t="shared" si="1"/>
        <v>0.24611111999999999</v>
      </c>
      <c r="I38" s="54">
        <f t="shared" si="2"/>
        <v>9</v>
      </c>
      <c r="J38" s="54">
        <v>0</v>
      </c>
      <c r="K38" s="54">
        <v>0</v>
      </c>
      <c r="L38" s="54">
        <v>0</v>
      </c>
      <c r="M38" s="54">
        <v>0</v>
      </c>
      <c r="N38" s="54">
        <v>5</v>
      </c>
      <c r="O38" s="54">
        <v>4</v>
      </c>
      <c r="P38" s="54">
        <v>0</v>
      </c>
      <c r="Q38" s="54">
        <v>0</v>
      </c>
      <c r="R38" s="50">
        <v>36.5625</v>
      </c>
    </row>
    <row r="39" spans="1:18">
      <c r="A39" s="55">
        <v>45434</v>
      </c>
      <c r="B39" s="54" t="s">
        <v>254</v>
      </c>
      <c r="C39" s="54" t="s">
        <v>256</v>
      </c>
      <c r="D39" s="54" t="s">
        <v>113</v>
      </c>
      <c r="E39" s="54" t="s">
        <v>255</v>
      </c>
      <c r="F39" s="54">
        <v>8</v>
      </c>
      <c r="G39" s="54">
        <v>3.0763889999999999E-2</v>
      </c>
      <c r="H39" s="54">
        <f t="shared" si="1"/>
        <v>0.24611111999999999</v>
      </c>
      <c r="I39" s="54">
        <f t="shared" si="2"/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0">
        <v>0</v>
      </c>
    </row>
    <row r="40" spans="1:18">
      <c r="A40" s="55">
        <v>45434</v>
      </c>
      <c r="B40" s="54" t="s">
        <v>254</v>
      </c>
      <c r="C40" s="54" t="s">
        <v>257</v>
      </c>
      <c r="D40" s="54" t="s">
        <v>113</v>
      </c>
      <c r="E40" s="54" t="s">
        <v>255</v>
      </c>
      <c r="F40" s="54">
        <v>8</v>
      </c>
      <c r="G40" s="54">
        <v>3.0763889999999999E-2</v>
      </c>
      <c r="H40" s="54">
        <f t="shared" si="1"/>
        <v>0.24611111999999999</v>
      </c>
      <c r="I40" s="54">
        <f t="shared" si="2"/>
        <v>5</v>
      </c>
      <c r="J40" s="54">
        <v>0</v>
      </c>
      <c r="K40" s="54">
        <v>0</v>
      </c>
      <c r="L40" s="54">
        <v>0</v>
      </c>
      <c r="M40" s="54">
        <v>0</v>
      </c>
      <c r="N40" s="54">
        <v>1</v>
      </c>
      <c r="O40" s="54">
        <v>3</v>
      </c>
      <c r="P40" s="54">
        <v>1</v>
      </c>
      <c r="Q40" s="54">
        <v>0</v>
      </c>
      <c r="R40" s="50">
        <v>20.3125</v>
      </c>
    </row>
    <row r="41" spans="1:18">
      <c r="A41" s="55">
        <v>45434</v>
      </c>
      <c r="B41" s="54" t="s">
        <v>254</v>
      </c>
      <c r="C41" s="54" t="s">
        <v>103</v>
      </c>
      <c r="D41" s="54" t="s">
        <v>145</v>
      </c>
      <c r="E41" s="54" t="s">
        <v>255</v>
      </c>
      <c r="F41" s="54">
        <v>8</v>
      </c>
      <c r="G41" s="54">
        <v>3.0763889999999999E-2</v>
      </c>
      <c r="H41" s="54">
        <f t="shared" si="1"/>
        <v>0.24611111999999999</v>
      </c>
      <c r="I41" s="54">
        <f t="shared" si="2"/>
        <v>24</v>
      </c>
      <c r="J41" s="54">
        <v>0</v>
      </c>
      <c r="K41" s="54">
        <v>0</v>
      </c>
      <c r="L41" s="54">
        <v>2</v>
      </c>
      <c r="M41" s="54">
        <v>4</v>
      </c>
      <c r="N41" s="54">
        <v>10</v>
      </c>
      <c r="O41" s="54">
        <v>8</v>
      </c>
      <c r="P41" s="54">
        <v>0</v>
      </c>
      <c r="Q41" s="54">
        <v>3</v>
      </c>
      <c r="R41" s="50">
        <v>97.5</v>
      </c>
    </row>
    <row r="42" spans="1:18">
      <c r="A42" s="55">
        <v>45434</v>
      </c>
      <c r="B42" s="54" t="s">
        <v>254</v>
      </c>
      <c r="C42" s="54" t="s">
        <v>104</v>
      </c>
      <c r="D42" s="54" t="s">
        <v>145</v>
      </c>
      <c r="E42" s="54" t="s">
        <v>255</v>
      </c>
      <c r="F42" s="54">
        <v>8</v>
      </c>
      <c r="G42" s="54">
        <v>3.0763889999999999E-2</v>
      </c>
      <c r="H42" s="54">
        <f t="shared" si="1"/>
        <v>0.24611111999999999</v>
      </c>
      <c r="I42" s="54">
        <f t="shared" si="2"/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0">
        <v>0</v>
      </c>
    </row>
    <row r="43" spans="1:18">
      <c r="A43" s="55">
        <v>45434</v>
      </c>
      <c r="B43" s="54" t="s">
        <v>254</v>
      </c>
      <c r="C43" s="54" t="s">
        <v>105</v>
      </c>
      <c r="D43" s="54" t="s">
        <v>145</v>
      </c>
      <c r="E43" s="54" t="s">
        <v>255</v>
      </c>
      <c r="F43" s="54">
        <v>8</v>
      </c>
      <c r="G43" s="54">
        <v>3.0763889999999999E-2</v>
      </c>
      <c r="H43" s="54">
        <f t="shared" si="1"/>
        <v>0.24611111999999999</v>
      </c>
      <c r="I43" s="54">
        <f t="shared" si="2"/>
        <v>2</v>
      </c>
      <c r="J43" s="54">
        <v>0</v>
      </c>
      <c r="K43" s="54">
        <v>0</v>
      </c>
      <c r="L43" s="54">
        <v>0</v>
      </c>
      <c r="M43" s="54">
        <v>0</v>
      </c>
      <c r="N43" s="54">
        <v>1</v>
      </c>
      <c r="O43" s="54">
        <v>1</v>
      </c>
      <c r="P43" s="54">
        <v>0</v>
      </c>
      <c r="Q43" s="54">
        <v>0</v>
      </c>
      <c r="R43" s="50">
        <v>8.125</v>
      </c>
    </row>
    <row r="44" spans="1:18">
      <c r="A44" s="55">
        <v>45434</v>
      </c>
      <c r="B44" s="54" t="s">
        <v>254</v>
      </c>
      <c r="C44" s="54" t="s">
        <v>107</v>
      </c>
      <c r="D44" s="54" t="s">
        <v>145</v>
      </c>
      <c r="E44" s="54" t="s">
        <v>255</v>
      </c>
      <c r="F44" s="54">
        <v>8</v>
      </c>
      <c r="G44" s="54">
        <v>3.0763889999999999E-2</v>
      </c>
      <c r="H44" s="54">
        <f t="shared" si="1"/>
        <v>0.24611111999999999</v>
      </c>
      <c r="I44" s="54">
        <f t="shared" si="2"/>
        <v>2</v>
      </c>
      <c r="J44" s="54">
        <v>0</v>
      </c>
      <c r="K44" s="54">
        <v>0</v>
      </c>
      <c r="L44" s="54">
        <v>0</v>
      </c>
      <c r="M44" s="54">
        <v>0</v>
      </c>
      <c r="N44" s="54">
        <v>2</v>
      </c>
      <c r="O44" s="54">
        <v>0</v>
      </c>
      <c r="P44" s="54">
        <v>0</v>
      </c>
      <c r="Q44" s="54">
        <v>1</v>
      </c>
      <c r="R44" s="50">
        <v>8.125</v>
      </c>
    </row>
    <row r="45" spans="1:18">
      <c r="A45" s="55">
        <v>45434</v>
      </c>
      <c r="B45" s="54" t="s">
        <v>254</v>
      </c>
      <c r="C45" s="54" t="s">
        <v>109</v>
      </c>
      <c r="D45" s="54" t="s">
        <v>145</v>
      </c>
      <c r="E45" s="54" t="s">
        <v>255</v>
      </c>
      <c r="F45" s="54">
        <v>8</v>
      </c>
      <c r="G45" s="54">
        <v>3.0763889999999999E-2</v>
      </c>
      <c r="H45" s="54">
        <f t="shared" si="1"/>
        <v>0.24611111999999999</v>
      </c>
      <c r="I45" s="54">
        <f t="shared" si="2"/>
        <v>1</v>
      </c>
      <c r="J45" s="54">
        <v>0</v>
      </c>
      <c r="K45" s="54">
        <v>0</v>
      </c>
      <c r="L45" s="54">
        <v>0</v>
      </c>
      <c r="M45" s="54">
        <v>0</v>
      </c>
      <c r="N45" s="54">
        <v>1</v>
      </c>
      <c r="O45" s="54">
        <v>0</v>
      </c>
      <c r="P45" s="54">
        <v>0</v>
      </c>
      <c r="Q45" s="54">
        <v>0</v>
      </c>
      <c r="R45" s="50">
        <v>4.0625</v>
      </c>
    </row>
    <row r="46" spans="1:18">
      <c r="A46" s="55">
        <v>45434</v>
      </c>
      <c r="B46" s="54" t="s">
        <v>254</v>
      </c>
      <c r="C46" s="54" t="s">
        <v>112</v>
      </c>
      <c r="D46" s="54" t="s">
        <v>145</v>
      </c>
      <c r="E46" s="54" t="s">
        <v>255</v>
      </c>
      <c r="F46" s="54">
        <v>8</v>
      </c>
      <c r="G46" s="54">
        <v>3.0763889999999999E-2</v>
      </c>
      <c r="H46" s="54">
        <f t="shared" si="1"/>
        <v>0.24611111999999999</v>
      </c>
      <c r="I46" s="54">
        <f t="shared" si="2"/>
        <v>8</v>
      </c>
      <c r="J46" s="54">
        <v>0</v>
      </c>
      <c r="K46" s="54">
        <v>0</v>
      </c>
      <c r="L46" s="54">
        <v>0</v>
      </c>
      <c r="M46" s="54">
        <v>0</v>
      </c>
      <c r="N46" s="54">
        <v>4</v>
      </c>
      <c r="O46" s="54">
        <v>4</v>
      </c>
      <c r="P46" s="54">
        <v>0</v>
      </c>
      <c r="Q46" s="54">
        <v>0</v>
      </c>
      <c r="R46" s="50">
        <v>32.5</v>
      </c>
    </row>
    <row r="47" spans="1:18">
      <c r="A47" s="55">
        <v>45434</v>
      </c>
      <c r="B47" s="54" t="s">
        <v>254</v>
      </c>
      <c r="C47" s="54" t="s">
        <v>117</v>
      </c>
      <c r="D47" s="54" t="s">
        <v>145</v>
      </c>
      <c r="E47" s="54" t="s">
        <v>255</v>
      </c>
      <c r="F47" s="54">
        <v>8</v>
      </c>
      <c r="G47" s="54">
        <v>3.0763889999999999E-2</v>
      </c>
      <c r="H47" s="54">
        <f t="shared" si="1"/>
        <v>0.24611111999999999</v>
      </c>
      <c r="I47" s="54">
        <f t="shared" si="2"/>
        <v>5</v>
      </c>
      <c r="J47" s="54">
        <v>0</v>
      </c>
      <c r="K47" s="54">
        <v>0</v>
      </c>
      <c r="L47" s="54">
        <v>0</v>
      </c>
      <c r="M47" s="54">
        <v>0</v>
      </c>
      <c r="N47" s="54">
        <v>4</v>
      </c>
      <c r="O47" s="54">
        <v>1</v>
      </c>
      <c r="P47" s="54">
        <v>0</v>
      </c>
      <c r="Q47" s="54">
        <v>0</v>
      </c>
      <c r="R47" s="50">
        <v>20.3125</v>
      </c>
    </row>
    <row r="48" spans="1:18">
      <c r="A48" s="55">
        <v>45434</v>
      </c>
      <c r="B48" s="54" t="s">
        <v>254</v>
      </c>
      <c r="C48" s="54" t="s">
        <v>121</v>
      </c>
      <c r="D48" s="54" t="s">
        <v>145</v>
      </c>
      <c r="E48" s="54" t="s">
        <v>255</v>
      </c>
      <c r="F48" s="54">
        <v>8</v>
      </c>
      <c r="G48" s="54">
        <v>3.0763889999999999E-2</v>
      </c>
      <c r="H48" s="54">
        <f t="shared" si="1"/>
        <v>0.24611111999999999</v>
      </c>
      <c r="I48" s="54">
        <f t="shared" si="2"/>
        <v>15</v>
      </c>
      <c r="J48" s="54">
        <v>0</v>
      </c>
      <c r="K48" s="54">
        <v>0</v>
      </c>
      <c r="L48" s="54">
        <v>0</v>
      </c>
      <c r="M48" s="54">
        <v>0</v>
      </c>
      <c r="N48" s="54">
        <v>9</v>
      </c>
      <c r="O48" s="54">
        <v>6</v>
      </c>
      <c r="P48" s="54">
        <v>0</v>
      </c>
      <c r="Q48" s="54">
        <v>0</v>
      </c>
      <c r="R48" s="50">
        <v>60.9375</v>
      </c>
    </row>
    <row r="49" spans="1:18">
      <c r="A49" s="55">
        <v>45434</v>
      </c>
      <c r="B49" s="54" t="s">
        <v>254</v>
      </c>
      <c r="C49" s="54" t="s">
        <v>125</v>
      </c>
      <c r="D49" s="54" t="s">
        <v>145</v>
      </c>
      <c r="E49" s="54" t="s">
        <v>255</v>
      </c>
      <c r="F49" s="54">
        <v>8</v>
      </c>
      <c r="G49" s="54">
        <v>3.0763889999999999E-2</v>
      </c>
      <c r="H49" s="54">
        <f t="shared" si="1"/>
        <v>0.24611111999999999</v>
      </c>
      <c r="I49" s="54">
        <f t="shared" si="2"/>
        <v>9</v>
      </c>
      <c r="J49" s="54">
        <v>0</v>
      </c>
      <c r="K49" s="54">
        <v>0</v>
      </c>
      <c r="L49" s="54">
        <v>0</v>
      </c>
      <c r="M49" s="54">
        <v>0</v>
      </c>
      <c r="N49" s="54">
        <v>4</v>
      </c>
      <c r="O49" s="54">
        <v>5</v>
      </c>
      <c r="P49" s="54">
        <v>0</v>
      </c>
      <c r="Q49" s="54">
        <v>0</v>
      </c>
      <c r="R49" s="50">
        <v>36.5625</v>
      </c>
    </row>
    <row r="50" spans="1:18">
      <c r="A50" s="55">
        <v>45434</v>
      </c>
      <c r="B50" s="54" t="s">
        <v>254</v>
      </c>
      <c r="C50" s="54" t="s">
        <v>128</v>
      </c>
      <c r="D50" s="54" t="s">
        <v>145</v>
      </c>
      <c r="E50" s="54" t="s">
        <v>255</v>
      </c>
      <c r="F50" s="54">
        <v>8</v>
      </c>
      <c r="G50" s="54">
        <v>3.0763889999999999E-2</v>
      </c>
      <c r="H50" s="54">
        <f t="shared" si="1"/>
        <v>0.24611111999999999</v>
      </c>
      <c r="I50" s="54">
        <f t="shared" si="2"/>
        <v>4</v>
      </c>
      <c r="J50" s="54">
        <v>0</v>
      </c>
      <c r="K50" s="54">
        <v>0</v>
      </c>
      <c r="L50" s="54">
        <v>0</v>
      </c>
      <c r="M50" s="54">
        <v>0</v>
      </c>
      <c r="N50" s="54">
        <v>4</v>
      </c>
      <c r="O50" s="54">
        <v>0</v>
      </c>
      <c r="P50" s="54">
        <v>0</v>
      </c>
      <c r="Q50" s="54">
        <v>0</v>
      </c>
      <c r="R50" s="50">
        <v>16.25</v>
      </c>
    </row>
    <row r="51" spans="1:18">
      <c r="A51" s="55">
        <v>45434</v>
      </c>
      <c r="B51" s="54" t="s">
        <v>254</v>
      </c>
      <c r="C51" s="54" t="s">
        <v>131</v>
      </c>
      <c r="D51" s="54" t="s">
        <v>145</v>
      </c>
      <c r="E51" s="54" t="s">
        <v>255</v>
      </c>
      <c r="F51" s="54">
        <v>8</v>
      </c>
      <c r="G51" s="54">
        <v>3.0763889999999999E-2</v>
      </c>
      <c r="H51" s="54">
        <f t="shared" si="1"/>
        <v>0.24611111999999999</v>
      </c>
      <c r="I51" s="54">
        <f t="shared" si="2"/>
        <v>18</v>
      </c>
      <c r="J51" s="54">
        <v>0</v>
      </c>
      <c r="K51" s="54">
        <v>0</v>
      </c>
      <c r="L51" s="54">
        <v>0</v>
      </c>
      <c r="M51" s="54">
        <v>1</v>
      </c>
      <c r="N51" s="54">
        <v>6</v>
      </c>
      <c r="O51" s="54">
        <v>11</v>
      </c>
      <c r="P51" s="54">
        <v>0</v>
      </c>
      <c r="Q51" s="54">
        <v>1</v>
      </c>
      <c r="R51" s="50">
        <v>73.125</v>
      </c>
    </row>
    <row r="52" spans="1:18">
      <c r="A52" s="55">
        <v>45434</v>
      </c>
      <c r="B52" s="54" t="s">
        <v>254</v>
      </c>
      <c r="C52" s="54" t="s">
        <v>256</v>
      </c>
      <c r="D52" s="54" t="s">
        <v>145</v>
      </c>
      <c r="E52" s="54" t="s">
        <v>255</v>
      </c>
      <c r="F52" s="54">
        <v>8</v>
      </c>
      <c r="G52" s="54">
        <v>3.0763889999999999E-2</v>
      </c>
      <c r="H52" s="54">
        <f t="shared" si="1"/>
        <v>0.24611111999999999</v>
      </c>
      <c r="I52" s="54">
        <f t="shared" si="2"/>
        <v>9</v>
      </c>
      <c r="J52" s="54">
        <v>0</v>
      </c>
      <c r="K52" s="54">
        <v>0</v>
      </c>
      <c r="L52" s="54">
        <v>1</v>
      </c>
      <c r="M52" s="54">
        <v>2</v>
      </c>
      <c r="N52" s="54">
        <v>4</v>
      </c>
      <c r="O52" s="54">
        <v>2</v>
      </c>
      <c r="P52" s="54">
        <v>0</v>
      </c>
      <c r="Q52" s="54">
        <v>0</v>
      </c>
      <c r="R52" s="50">
        <v>36.5625</v>
      </c>
    </row>
    <row r="53" spans="1:18">
      <c r="A53" s="55">
        <v>45434</v>
      </c>
      <c r="B53" s="54" t="s">
        <v>254</v>
      </c>
      <c r="C53" s="54" t="s">
        <v>257</v>
      </c>
      <c r="D53" s="54" t="s">
        <v>145</v>
      </c>
      <c r="E53" s="54" t="s">
        <v>255</v>
      </c>
      <c r="F53" s="54">
        <v>8</v>
      </c>
      <c r="G53" s="54">
        <v>3.0763889999999999E-2</v>
      </c>
      <c r="H53" s="54">
        <f t="shared" si="1"/>
        <v>0.24611111999999999</v>
      </c>
      <c r="I53" s="54">
        <f t="shared" si="2"/>
        <v>6</v>
      </c>
      <c r="J53" s="54">
        <v>0</v>
      </c>
      <c r="K53" s="54">
        <v>0</v>
      </c>
      <c r="L53" s="54">
        <v>0</v>
      </c>
      <c r="M53" s="54">
        <v>0</v>
      </c>
      <c r="N53" s="54">
        <v>3</v>
      </c>
      <c r="O53" s="54">
        <v>3</v>
      </c>
      <c r="P53" s="54">
        <v>0</v>
      </c>
      <c r="Q53" s="54">
        <v>0</v>
      </c>
      <c r="R53" s="50">
        <v>24.375</v>
      </c>
    </row>
    <row r="54" spans="1:18">
      <c r="A54" s="55">
        <v>45434</v>
      </c>
      <c r="B54" s="54" t="s">
        <v>254</v>
      </c>
      <c r="C54" s="54" t="s">
        <v>103</v>
      </c>
      <c r="D54" s="54" t="s">
        <v>258</v>
      </c>
      <c r="E54" s="54" t="s">
        <v>255</v>
      </c>
      <c r="F54" s="54">
        <v>8</v>
      </c>
      <c r="G54" s="54">
        <v>3.0763889999999999E-2</v>
      </c>
      <c r="H54" s="54">
        <f t="shared" si="1"/>
        <v>0.24611111999999999</v>
      </c>
      <c r="I54" s="54">
        <f t="shared" si="2"/>
        <v>45</v>
      </c>
      <c r="J54" s="54">
        <v>0</v>
      </c>
      <c r="K54" s="54">
        <v>0</v>
      </c>
      <c r="L54" s="54">
        <v>2</v>
      </c>
      <c r="M54" s="54">
        <v>6</v>
      </c>
      <c r="N54" s="54">
        <v>21</v>
      </c>
      <c r="O54" s="54">
        <v>16</v>
      </c>
      <c r="P54" s="54">
        <v>0</v>
      </c>
      <c r="Q54" s="54">
        <v>0</v>
      </c>
      <c r="R54" s="50">
        <v>182.8125</v>
      </c>
    </row>
    <row r="55" spans="1:18">
      <c r="A55" s="55">
        <v>45434</v>
      </c>
      <c r="B55" s="54" t="s">
        <v>254</v>
      </c>
      <c r="C55" s="54" t="s">
        <v>104</v>
      </c>
      <c r="D55" s="54" t="s">
        <v>258</v>
      </c>
      <c r="E55" s="54" t="s">
        <v>255</v>
      </c>
      <c r="F55" s="54">
        <v>8</v>
      </c>
      <c r="G55" s="54">
        <v>3.0763889999999999E-2</v>
      </c>
      <c r="H55" s="54">
        <f t="shared" si="1"/>
        <v>0.24611111999999999</v>
      </c>
      <c r="I55" s="54">
        <f t="shared" si="2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0">
        <v>0</v>
      </c>
    </row>
    <row r="56" spans="1:18">
      <c r="A56" s="55">
        <v>45434</v>
      </c>
      <c r="B56" s="54" t="s">
        <v>254</v>
      </c>
      <c r="C56" s="54" t="s">
        <v>105</v>
      </c>
      <c r="D56" s="54" t="s">
        <v>258</v>
      </c>
      <c r="E56" s="54" t="s">
        <v>255</v>
      </c>
      <c r="F56" s="54">
        <v>8</v>
      </c>
      <c r="G56" s="54">
        <v>3.0763889999999999E-2</v>
      </c>
      <c r="H56" s="54">
        <f t="shared" si="1"/>
        <v>0.24611111999999999</v>
      </c>
      <c r="I56" s="54">
        <f t="shared" si="2"/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0">
        <v>0</v>
      </c>
    </row>
    <row r="57" spans="1:18">
      <c r="A57" s="55">
        <v>45434</v>
      </c>
      <c r="B57" s="54" t="s">
        <v>254</v>
      </c>
      <c r="C57" s="54" t="s">
        <v>107</v>
      </c>
      <c r="D57" s="54" t="s">
        <v>258</v>
      </c>
      <c r="E57" s="54" t="s">
        <v>255</v>
      </c>
      <c r="F57" s="54">
        <v>8</v>
      </c>
      <c r="G57" s="54">
        <v>3.0763889999999999E-2</v>
      </c>
      <c r="H57" s="54">
        <f t="shared" si="1"/>
        <v>0.24611111999999999</v>
      </c>
      <c r="I57" s="54">
        <f t="shared" si="2"/>
        <v>3</v>
      </c>
      <c r="J57" s="54">
        <v>0</v>
      </c>
      <c r="K57" s="54">
        <v>0</v>
      </c>
      <c r="L57" s="54">
        <v>0</v>
      </c>
      <c r="M57" s="54">
        <v>0</v>
      </c>
      <c r="N57" s="54">
        <v>3</v>
      </c>
      <c r="O57" s="54">
        <v>0</v>
      </c>
      <c r="P57" s="54">
        <v>0</v>
      </c>
      <c r="Q57" s="54">
        <v>1</v>
      </c>
      <c r="R57" s="50">
        <v>12.1875</v>
      </c>
    </row>
    <row r="58" spans="1:18">
      <c r="A58" s="55">
        <v>45434</v>
      </c>
      <c r="B58" s="54" t="s">
        <v>254</v>
      </c>
      <c r="C58" s="54" t="s">
        <v>109</v>
      </c>
      <c r="D58" s="54" t="s">
        <v>258</v>
      </c>
      <c r="E58" s="54" t="s">
        <v>255</v>
      </c>
      <c r="F58" s="54">
        <v>8</v>
      </c>
      <c r="G58" s="54">
        <v>3.0763889999999999E-2</v>
      </c>
      <c r="H58" s="54">
        <f t="shared" si="1"/>
        <v>0.24611111999999999</v>
      </c>
      <c r="I58" s="54">
        <f t="shared" si="2"/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0">
        <v>0</v>
      </c>
    </row>
    <row r="59" spans="1:18">
      <c r="A59" s="55">
        <v>45434</v>
      </c>
      <c r="B59" s="54" t="s">
        <v>254</v>
      </c>
      <c r="C59" s="54" t="s">
        <v>112</v>
      </c>
      <c r="D59" s="54" t="s">
        <v>258</v>
      </c>
      <c r="E59" s="54" t="s">
        <v>255</v>
      </c>
      <c r="F59" s="54">
        <v>8</v>
      </c>
      <c r="G59" s="54">
        <v>3.0763889999999999E-2</v>
      </c>
      <c r="H59" s="54">
        <f t="shared" si="1"/>
        <v>0.24611111999999999</v>
      </c>
      <c r="I59" s="54">
        <f t="shared" si="2"/>
        <v>8</v>
      </c>
      <c r="J59" s="54">
        <v>0</v>
      </c>
      <c r="K59" s="54">
        <v>0</v>
      </c>
      <c r="L59" s="54">
        <v>0</v>
      </c>
      <c r="M59" s="54">
        <v>2</v>
      </c>
      <c r="N59" s="54">
        <v>5</v>
      </c>
      <c r="O59" s="54">
        <v>1</v>
      </c>
      <c r="P59" s="54">
        <v>0</v>
      </c>
      <c r="Q59" s="54">
        <v>0</v>
      </c>
      <c r="R59" s="50">
        <v>32.5</v>
      </c>
    </row>
    <row r="60" spans="1:18">
      <c r="A60" s="55">
        <v>45434</v>
      </c>
      <c r="B60" s="54" t="s">
        <v>254</v>
      </c>
      <c r="C60" s="54" t="s">
        <v>117</v>
      </c>
      <c r="D60" s="54" t="s">
        <v>258</v>
      </c>
      <c r="E60" s="54" t="s">
        <v>255</v>
      </c>
      <c r="F60" s="54">
        <v>8</v>
      </c>
      <c r="G60" s="54">
        <v>3.0763889999999999E-2</v>
      </c>
      <c r="H60" s="54">
        <f t="shared" si="1"/>
        <v>0.24611111999999999</v>
      </c>
      <c r="I60" s="54">
        <f t="shared" si="2"/>
        <v>1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54">
        <v>1</v>
      </c>
      <c r="P60" s="54">
        <v>0</v>
      </c>
      <c r="Q60" s="54">
        <v>0</v>
      </c>
      <c r="R60" s="50">
        <v>4.0625</v>
      </c>
    </row>
    <row r="61" spans="1:18">
      <c r="A61" s="55">
        <v>45434</v>
      </c>
      <c r="B61" s="54" t="s">
        <v>254</v>
      </c>
      <c r="C61" s="54" t="s">
        <v>121</v>
      </c>
      <c r="D61" s="54" t="s">
        <v>258</v>
      </c>
      <c r="E61" s="54" t="s">
        <v>255</v>
      </c>
      <c r="F61" s="54">
        <v>8</v>
      </c>
      <c r="G61" s="54">
        <v>3.0763889999999999E-2</v>
      </c>
      <c r="H61" s="54">
        <f t="shared" si="1"/>
        <v>0.24611111999999999</v>
      </c>
      <c r="I61" s="54">
        <f t="shared" si="2"/>
        <v>1</v>
      </c>
      <c r="J61" s="54">
        <v>0</v>
      </c>
      <c r="K61" s="54">
        <v>0</v>
      </c>
      <c r="L61" s="54">
        <v>0</v>
      </c>
      <c r="M61" s="54">
        <v>0</v>
      </c>
      <c r="N61" s="54">
        <v>1</v>
      </c>
      <c r="O61" s="54">
        <v>0</v>
      </c>
      <c r="P61" s="54">
        <v>0</v>
      </c>
      <c r="Q61" s="54">
        <v>0</v>
      </c>
      <c r="R61" s="50">
        <v>4.0625</v>
      </c>
    </row>
    <row r="62" spans="1:18">
      <c r="A62" s="55">
        <v>45434</v>
      </c>
      <c r="B62" s="54" t="s">
        <v>254</v>
      </c>
      <c r="C62" s="54" t="s">
        <v>125</v>
      </c>
      <c r="D62" s="54" t="s">
        <v>258</v>
      </c>
      <c r="E62" s="54" t="s">
        <v>255</v>
      </c>
      <c r="F62" s="54">
        <v>8</v>
      </c>
      <c r="G62" s="54">
        <v>3.0763889999999999E-2</v>
      </c>
      <c r="H62" s="54">
        <f t="shared" si="1"/>
        <v>0.24611111999999999</v>
      </c>
      <c r="I62" s="54">
        <f t="shared" si="2"/>
        <v>10</v>
      </c>
      <c r="J62" s="54">
        <v>0</v>
      </c>
      <c r="K62" s="54">
        <v>0</v>
      </c>
      <c r="L62" s="54">
        <v>0</v>
      </c>
      <c r="M62" s="54">
        <v>1</v>
      </c>
      <c r="N62" s="54">
        <v>6</v>
      </c>
      <c r="O62" s="54">
        <v>3</v>
      </c>
      <c r="P62" s="54">
        <v>0</v>
      </c>
      <c r="Q62" s="54">
        <v>0</v>
      </c>
      <c r="R62" s="50">
        <v>40.625</v>
      </c>
    </row>
    <row r="63" spans="1:18">
      <c r="A63" s="55">
        <v>45434</v>
      </c>
      <c r="B63" s="54" t="s">
        <v>254</v>
      </c>
      <c r="C63" s="54" t="s">
        <v>128</v>
      </c>
      <c r="D63" s="54" t="s">
        <v>258</v>
      </c>
      <c r="E63" s="54" t="s">
        <v>255</v>
      </c>
      <c r="F63" s="54">
        <v>8</v>
      </c>
      <c r="G63" s="54">
        <v>3.0763889999999999E-2</v>
      </c>
      <c r="H63" s="54">
        <f t="shared" si="1"/>
        <v>0.24611111999999999</v>
      </c>
      <c r="I63" s="54">
        <f t="shared" si="2"/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0">
        <v>0</v>
      </c>
    </row>
    <row r="64" spans="1:18">
      <c r="A64" s="55">
        <v>45434</v>
      </c>
      <c r="B64" s="54" t="s">
        <v>254</v>
      </c>
      <c r="C64" s="54" t="s">
        <v>131</v>
      </c>
      <c r="D64" s="54" t="s">
        <v>258</v>
      </c>
      <c r="E64" s="54" t="s">
        <v>255</v>
      </c>
      <c r="F64" s="54">
        <v>8</v>
      </c>
      <c r="G64" s="54">
        <v>3.0763889999999999E-2</v>
      </c>
      <c r="H64" s="54">
        <f t="shared" si="1"/>
        <v>0.24611111999999999</v>
      </c>
      <c r="I64" s="54">
        <f t="shared" si="2"/>
        <v>26</v>
      </c>
      <c r="J64" s="54">
        <v>0</v>
      </c>
      <c r="K64" s="54">
        <v>0</v>
      </c>
      <c r="L64" s="54">
        <v>0</v>
      </c>
      <c r="M64" s="54">
        <v>4</v>
      </c>
      <c r="N64" s="54">
        <v>18</v>
      </c>
      <c r="O64" s="54">
        <v>4</v>
      </c>
      <c r="P64" s="54">
        <v>0</v>
      </c>
      <c r="Q64" s="54">
        <v>0</v>
      </c>
      <c r="R64" s="50">
        <v>105.625</v>
      </c>
    </row>
    <row r="65" spans="1:18">
      <c r="A65" s="55">
        <v>45434</v>
      </c>
      <c r="B65" s="54" t="s">
        <v>254</v>
      </c>
      <c r="C65" s="54" t="s">
        <v>256</v>
      </c>
      <c r="D65" s="54" t="s">
        <v>258</v>
      </c>
      <c r="E65" s="54" t="s">
        <v>255</v>
      </c>
      <c r="F65" s="54">
        <v>8</v>
      </c>
      <c r="G65" s="54">
        <v>3.0763889999999999E-2</v>
      </c>
      <c r="H65" s="54">
        <f t="shared" si="1"/>
        <v>0.24611111999999999</v>
      </c>
      <c r="I65" s="54">
        <f t="shared" si="2"/>
        <v>4</v>
      </c>
      <c r="J65" s="54">
        <v>0</v>
      </c>
      <c r="K65" s="54">
        <v>0</v>
      </c>
      <c r="L65" s="54">
        <v>0</v>
      </c>
      <c r="M65" s="54">
        <v>1</v>
      </c>
      <c r="N65" s="54">
        <v>1</v>
      </c>
      <c r="O65" s="54">
        <v>2</v>
      </c>
      <c r="P65" s="54">
        <v>0</v>
      </c>
      <c r="Q65" s="54">
        <v>1</v>
      </c>
      <c r="R65" s="50">
        <v>16.25</v>
      </c>
    </row>
    <row r="66" spans="1:18">
      <c r="A66" s="55">
        <v>45434</v>
      </c>
      <c r="B66" s="54" t="s">
        <v>254</v>
      </c>
      <c r="C66" s="54" t="s">
        <v>257</v>
      </c>
      <c r="D66" s="54" t="s">
        <v>258</v>
      </c>
      <c r="E66" s="54" t="s">
        <v>255</v>
      </c>
      <c r="F66" s="54">
        <v>8</v>
      </c>
      <c r="G66" s="54">
        <v>3.0763889999999999E-2</v>
      </c>
      <c r="H66" s="54">
        <f t="shared" si="1"/>
        <v>0.24611111999999999</v>
      </c>
      <c r="I66" s="54">
        <f t="shared" ref="I66:I79" si="3">SUM(K66:P66)</f>
        <v>0</v>
      </c>
      <c r="J66" s="54">
        <v>0</v>
      </c>
      <c r="K66" s="54"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0">
        <v>0</v>
      </c>
    </row>
    <row r="67" spans="1:18">
      <c r="A67" s="55">
        <v>45434</v>
      </c>
      <c r="B67" s="54" t="s">
        <v>254</v>
      </c>
      <c r="C67" s="54" t="s">
        <v>103</v>
      </c>
      <c r="D67" s="54" t="s">
        <v>259</v>
      </c>
      <c r="E67" s="54" t="s">
        <v>255</v>
      </c>
      <c r="F67" s="54">
        <v>8</v>
      </c>
      <c r="G67" s="54">
        <v>3.0763889999999999E-2</v>
      </c>
      <c r="H67" s="54">
        <f t="shared" si="1"/>
        <v>0.24611111999999999</v>
      </c>
      <c r="I67" s="54">
        <f t="shared" si="3"/>
        <v>13</v>
      </c>
      <c r="J67" s="54">
        <v>0</v>
      </c>
      <c r="K67" s="54">
        <v>0</v>
      </c>
      <c r="L67" s="54">
        <v>0</v>
      </c>
      <c r="M67" s="54">
        <v>1</v>
      </c>
      <c r="N67" s="54">
        <v>8</v>
      </c>
      <c r="O67" s="54">
        <v>4</v>
      </c>
      <c r="P67" s="54">
        <v>0</v>
      </c>
      <c r="Q67" s="54">
        <v>0</v>
      </c>
      <c r="R67" s="50">
        <v>52.8125</v>
      </c>
    </row>
    <row r="68" spans="1:18">
      <c r="A68" s="55">
        <v>45434</v>
      </c>
      <c r="B68" s="54" t="s">
        <v>254</v>
      </c>
      <c r="C68" s="54" t="s">
        <v>104</v>
      </c>
      <c r="D68" s="54" t="s">
        <v>259</v>
      </c>
      <c r="E68" s="54" t="s">
        <v>255</v>
      </c>
      <c r="F68" s="54">
        <v>8</v>
      </c>
      <c r="G68" s="54">
        <v>3.0763889999999999E-2</v>
      </c>
      <c r="H68" s="54">
        <f t="shared" ref="H68:H79" si="4">F68*G68</f>
        <v>0.24611111999999999</v>
      </c>
      <c r="I68" s="54">
        <f t="shared" si="3"/>
        <v>7</v>
      </c>
      <c r="J68" s="54">
        <v>0</v>
      </c>
      <c r="K68" s="54">
        <v>0</v>
      </c>
      <c r="L68" s="54">
        <v>1</v>
      </c>
      <c r="M68" s="54">
        <v>0</v>
      </c>
      <c r="N68" s="54">
        <v>2</v>
      </c>
      <c r="O68" s="54">
        <v>4</v>
      </c>
      <c r="P68" s="54">
        <v>0</v>
      </c>
      <c r="Q68" s="54">
        <v>0</v>
      </c>
      <c r="R68" s="50">
        <v>28.4375</v>
      </c>
    </row>
    <row r="69" spans="1:18">
      <c r="A69" s="55">
        <v>45434</v>
      </c>
      <c r="B69" s="54" t="s">
        <v>254</v>
      </c>
      <c r="C69" s="54" t="s">
        <v>105</v>
      </c>
      <c r="D69" s="54" t="s">
        <v>259</v>
      </c>
      <c r="E69" s="54" t="s">
        <v>255</v>
      </c>
      <c r="F69" s="54">
        <v>8</v>
      </c>
      <c r="G69" s="54">
        <v>3.0763889999999999E-2</v>
      </c>
      <c r="H69" s="54">
        <f t="shared" si="4"/>
        <v>0.24611111999999999</v>
      </c>
      <c r="I69" s="54">
        <f t="shared" si="3"/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0">
        <v>0</v>
      </c>
    </row>
    <row r="70" spans="1:18">
      <c r="A70" s="55">
        <v>45434</v>
      </c>
      <c r="B70" s="54" t="s">
        <v>254</v>
      </c>
      <c r="C70" s="54" t="s">
        <v>107</v>
      </c>
      <c r="D70" s="54" t="s">
        <v>259</v>
      </c>
      <c r="E70" s="54" t="s">
        <v>255</v>
      </c>
      <c r="F70" s="54">
        <v>8</v>
      </c>
      <c r="G70" s="54">
        <v>3.0763889999999999E-2</v>
      </c>
      <c r="H70" s="54">
        <f t="shared" si="4"/>
        <v>0.24611111999999999</v>
      </c>
      <c r="I70" s="54">
        <f t="shared" si="3"/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0">
        <v>0</v>
      </c>
    </row>
    <row r="71" spans="1:18">
      <c r="A71" s="55">
        <v>45434</v>
      </c>
      <c r="B71" s="54" t="s">
        <v>254</v>
      </c>
      <c r="C71" s="54" t="s">
        <v>109</v>
      </c>
      <c r="D71" s="54" t="s">
        <v>259</v>
      </c>
      <c r="E71" s="54" t="s">
        <v>255</v>
      </c>
      <c r="F71" s="54">
        <v>8</v>
      </c>
      <c r="G71" s="54">
        <v>3.0763889999999999E-2</v>
      </c>
      <c r="H71" s="54">
        <f t="shared" si="4"/>
        <v>0.24611111999999999</v>
      </c>
      <c r="I71" s="54">
        <f t="shared" si="3"/>
        <v>2</v>
      </c>
      <c r="J71" s="54">
        <v>0</v>
      </c>
      <c r="K71" s="54">
        <v>0</v>
      </c>
      <c r="L71" s="54">
        <v>0</v>
      </c>
      <c r="M71" s="54">
        <v>0</v>
      </c>
      <c r="N71" s="54">
        <v>2</v>
      </c>
      <c r="O71" s="54">
        <v>0</v>
      </c>
      <c r="P71" s="54">
        <v>0</v>
      </c>
      <c r="Q71" s="54">
        <v>0</v>
      </c>
      <c r="R71" s="50">
        <v>8.125</v>
      </c>
    </row>
    <row r="72" spans="1:18">
      <c r="A72" s="55">
        <v>45434</v>
      </c>
      <c r="B72" s="54" t="s">
        <v>254</v>
      </c>
      <c r="C72" s="54" t="s">
        <v>112</v>
      </c>
      <c r="D72" s="54" t="s">
        <v>259</v>
      </c>
      <c r="E72" s="54" t="s">
        <v>255</v>
      </c>
      <c r="F72" s="54">
        <v>8</v>
      </c>
      <c r="G72" s="54">
        <v>3.0763889999999999E-2</v>
      </c>
      <c r="H72" s="54">
        <f t="shared" si="4"/>
        <v>0.24611111999999999</v>
      </c>
      <c r="I72" s="54">
        <f t="shared" si="3"/>
        <v>13</v>
      </c>
      <c r="J72" s="54">
        <v>0</v>
      </c>
      <c r="K72" s="54">
        <v>0</v>
      </c>
      <c r="L72" s="54">
        <v>2</v>
      </c>
      <c r="M72" s="54">
        <v>1</v>
      </c>
      <c r="N72" s="54">
        <v>6</v>
      </c>
      <c r="O72" s="54">
        <v>4</v>
      </c>
      <c r="P72" s="54">
        <v>0</v>
      </c>
      <c r="Q72" s="54">
        <v>0</v>
      </c>
      <c r="R72" s="50">
        <v>52.8125</v>
      </c>
    </row>
    <row r="73" spans="1:18">
      <c r="A73" s="55">
        <v>45434</v>
      </c>
      <c r="B73" s="54" t="s">
        <v>254</v>
      </c>
      <c r="C73" s="54" t="s">
        <v>117</v>
      </c>
      <c r="D73" s="54" t="s">
        <v>259</v>
      </c>
      <c r="E73" s="54" t="s">
        <v>255</v>
      </c>
      <c r="F73" s="54">
        <v>8</v>
      </c>
      <c r="G73" s="54">
        <v>3.0763889999999999E-2</v>
      </c>
      <c r="H73" s="54">
        <f t="shared" si="4"/>
        <v>0.24611111999999999</v>
      </c>
      <c r="I73" s="54">
        <f t="shared" si="3"/>
        <v>2</v>
      </c>
      <c r="J73" s="54">
        <v>0</v>
      </c>
      <c r="K73" s="54">
        <v>0</v>
      </c>
      <c r="L73" s="54">
        <v>0</v>
      </c>
      <c r="M73" s="54">
        <v>0</v>
      </c>
      <c r="N73" s="54">
        <v>2</v>
      </c>
      <c r="O73" s="54">
        <v>0</v>
      </c>
      <c r="P73" s="54">
        <v>0</v>
      </c>
      <c r="Q73" s="54">
        <v>1</v>
      </c>
      <c r="R73" s="50">
        <v>8.125</v>
      </c>
    </row>
    <row r="74" spans="1:18">
      <c r="A74" s="55">
        <v>45434</v>
      </c>
      <c r="B74" s="54" t="s">
        <v>254</v>
      </c>
      <c r="C74" s="54" t="s">
        <v>121</v>
      </c>
      <c r="D74" s="54" t="s">
        <v>259</v>
      </c>
      <c r="E74" s="54" t="s">
        <v>255</v>
      </c>
      <c r="F74" s="54">
        <v>8</v>
      </c>
      <c r="G74" s="54">
        <v>3.0763889999999999E-2</v>
      </c>
      <c r="H74" s="54">
        <f t="shared" si="4"/>
        <v>0.24611111999999999</v>
      </c>
      <c r="I74" s="54">
        <f t="shared" si="3"/>
        <v>4</v>
      </c>
      <c r="J74" s="54">
        <v>0</v>
      </c>
      <c r="K74" s="54">
        <v>0</v>
      </c>
      <c r="L74" s="54">
        <v>0</v>
      </c>
      <c r="M74" s="54">
        <v>0</v>
      </c>
      <c r="N74" s="54">
        <v>3</v>
      </c>
      <c r="O74" s="54">
        <v>1</v>
      </c>
      <c r="P74" s="54">
        <v>0</v>
      </c>
      <c r="Q74" s="54">
        <v>0</v>
      </c>
      <c r="R74" s="50">
        <v>16.25</v>
      </c>
    </row>
    <row r="75" spans="1:18">
      <c r="A75" s="55">
        <v>45434</v>
      </c>
      <c r="B75" s="54" t="s">
        <v>254</v>
      </c>
      <c r="C75" s="54" t="s">
        <v>125</v>
      </c>
      <c r="D75" s="54" t="s">
        <v>259</v>
      </c>
      <c r="E75" s="54" t="s">
        <v>255</v>
      </c>
      <c r="F75" s="54">
        <v>8</v>
      </c>
      <c r="G75" s="54">
        <v>3.0763889999999999E-2</v>
      </c>
      <c r="H75" s="54">
        <f t="shared" si="4"/>
        <v>0.24611111999999999</v>
      </c>
      <c r="I75" s="54">
        <f t="shared" si="3"/>
        <v>6</v>
      </c>
      <c r="J75" s="54">
        <v>0</v>
      </c>
      <c r="K75" s="54">
        <v>0</v>
      </c>
      <c r="L75" s="54">
        <v>0</v>
      </c>
      <c r="M75" s="54">
        <v>0</v>
      </c>
      <c r="N75" s="54">
        <v>2</v>
      </c>
      <c r="O75" s="54">
        <v>3</v>
      </c>
      <c r="P75" s="54">
        <v>1</v>
      </c>
      <c r="Q75" s="54">
        <v>0</v>
      </c>
      <c r="R75" s="50">
        <v>24.375</v>
      </c>
    </row>
    <row r="76" spans="1:18">
      <c r="A76" s="55">
        <v>45434</v>
      </c>
      <c r="B76" s="54" t="s">
        <v>254</v>
      </c>
      <c r="C76" s="54" t="s">
        <v>128</v>
      </c>
      <c r="D76" s="54" t="s">
        <v>259</v>
      </c>
      <c r="E76" s="54" t="s">
        <v>255</v>
      </c>
      <c r="F76" s="54">
        <v>8</v>
      </c>
      <c r="G76" s="54">
        <v>3.0763889999999999E-2</v>
      </c>
      <c r="H76" s="54">
        <f t="shared" si="4"/>
        <v>0.24611111999999999</v>
      </c>
      <c r="I76" s="54">
        <f t="shared" si="3"/>
        <v>4</v>
      </c>
      <c r="J76" s="54">
        <v>0</v>
      </c>
      <c r="K76" s="54">
        <v>0</v>
      </c>
      <c r="L76" s="54">
        <v>0</v>
      </c>
      <c r="M76" s="54">
        <v>0</v>
      </c>
      <c r="N76" s="54">
        <v>1</v>
      </c>
      <c r="O76" s="54">
        <v>3</v>
      </c>
      <c r="P76" s="54">
        <v>0</v>
      </c>
      <c r="Q76" s="54">
        <v>0</v>
      </c>
      <c r="R76" s="50">
        <v>16.25</v>
      </c>
    </row>
    <row r="77" spans="1:18">
      <c r="A77" s="55">
        <v>45434</v>
      </c>
      <c r="B77" s="54" t="s">
        <v>254</v>
      </c>
      <c r="C77" s="54" t="s">
        <v>131</v>
      </c>
      <c r="D77" s="54" t="s">
        <v>259</v>
      </c>
      <c r="E77" s="54" t="s">
        <v>255</v>
      </c>
      <c r="F77" s="54">
        <v>8</v>
      </c>
      <c r="G77" s="54">
        <v>3.0763889999999999E-2</v>
      </c>
      <c r="H77" s="54">
        <f t="shared" si="4"/>
        <v>0.24611111999999999</v>
      </c>
      <c r="I77" s="54">
        <f t="shared" si="3"/>
        <v>20</v>
      </c>
      <c r="J77" s="54">
        <v>0</v>
      </c>
      <c r="K77" s="54">
        <v>0</v>
      </c>
      <c r="L77" s="54">
        <v>0</v>
      </c>
      <c r="M77" s="54">
        <v>2</v>
      </c>
      <c r="N77" s="54">
        <v>12</v>
      </c>
      <c r="O77" s="54">
        <v>6</v>
      </c>
      <c r="P77" s="54">
        <v>0</v>
      </c>
      <c r="Q77" s="54">
        <v>0</v>
      </c>
      <c r="R77" s="50">
        <v>81.25</v>
      </c>
    </row>
    <row r="78" spans="1:18">
      <c r="A78" s="55">
        <v>45434</v>
      </c>
      <c r="B78" s="54" t="s">
        <v>254</v>
      </c>
      <c r="C78" s="54" t="s">
        <v>256</v>
      </c>
      <c r="D78" s="54" t="s">
        <v>259</v>
      </c>
      <c r="E78" s="54" t="s">
        <v>255</v>
      </c>
      <c r="F78" s="54">
        <v>8</v>
      </c>
      <c r="G78" s="54">
        <v>3.0763889999999999E-2</v>
      </c>
      <c r="H78" s="54">
        <f t="shared" si="4"/>
        <v>0.24611111999999999</v>
      </c>
      <c r="I78" s="54">
        <f t="shared" si="3"/>
        <v>11</v>
      </c>
      <c r="J78" s="54">
        <v>0</v>
      </c>
      <c r="K78" s="54">
        <v>0</v>
      </c>
      <c r="L78" s="54">
        <v>1</v>
      </c>
      <c r="M78" s="54">
        <v>2</v>
      </c>
      <c r="N78" s="54">
        <v>7</v>
      </c>
      <c r="O78" s="54">
        <v>1</v>
      </c>
      <c r="P78" s="54">
        <v>0</v>
      </c>
      <c r="Q78" s="54">
        <v>0</v>
      </c>
      <c r="R78" s="50">
        <v>44.6875</v>
      </c>
    </row>
    <row r="79" spans="1:18">
      <c r="A79" s="55">
        <v>45434</v>
      </c>
      <c r="B79" s="54" t="s">
        <v>254</v>
      </c>
      <c r="C79" s="54" t="s">
        <v>257</v>
      </c>
      <c r="D79" s="54" t="s">
        <v>259</v>
      </c>
      <c r="E79" s="54" t="s">
        <v>255</v>
      </c>
      <c r="F79" s="54">
        <v>8</v>
      </c>
      <c r="G79" s="54">
        <v>3.0763889999999999E-2</v>
      </c>
      <c r="H79" s="54">
        <f t="shared" si="4"/>
        <v>0.24611111999999999</v>
      </c>
      <c r="I79" s="54">
        <f t="shared" si="3"/>
        <v>5</v>
      </c>
      <c r="J79" s="54">
        <v>0</v>
      </c>
      <c r="K79" s="54">
        <v>0</v>
      </c>
      <c r="L79" s="54">
        <v>0</v>
      </c>
      <c r="M79" s="54">
        <v>0</v>
      </c>
      <c r="N79" s="54">
        <v>4</v>
      </c>
      <c r="O79" s="54">
        <v>1</v>
      </c>
      <c r="P79" s="54">
        <v>0</v>
      </c>
      <c r="Q79" s="54">
        <v>0</v>
      </c>
      <c r="R79" s="50">
        <v>20.3125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ECF3-4ECA-4E53-99A2-5B0CEFF29039}">
  <dimension ref="A1:U1048576"/>
  <sheetViews>
    <sheetView workbookViewId="0">
      <selection activeCell="R19" sqref="R19"/>
    </sheetView>
  </sheetViews>
  <sheetFormatPr defaultColWidth="8.7109375" defaultRowHeight="14.45"/>
  <cols>
    <col min="1" max="1" width="10.140625" bestFit="1" customWidth="1"/>
    <col min="4" max="4" width="9.28515625" bestFit="1" customWidth="1"/>
    <col min="10" max="10" width="9.140625" style="4"/>
    <col min="13" max="13" width="9.28515625" bestFit="1" customWidth="1"/>
    <col min="19" max="19" width="9.28515625" style="4" bestFit="1" customWidth="1"/>
  </cols>
  <sheetData>
    <row r="1" spans="1:21">
      <c r="A1" t="s">
        <v>0</v>
      </c>
      <c r="B1" t="s">
        <v>7</v>
      </c>
      <c r="C1" t="s">
        <v>8</v>
      </c>
      <c r="D1" s="4" t="s">
        <v>8</v>
      </c>
      <c r="E1" s="4" t="s">
        <v>10</v>
      </c>
      <c r="F1" t="s">
        <v>260</v>
      </c>
      <c r="G1" t="s">
        <v>261</v>
      </c>
      <c r="H1" t="s">
        <v>262</v>
      </c>
      <c r="I1" t="s">
        <v>14</v>
      </c>
      <c r="J1" s="4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s="4" t="s">
        <v>24</v>
      </c>
      <c r="T1" t="s">
        <v>263</v>
      </c>
      <c r="U1" t="s">
        <v>26</v>
      </c>
    </row>
    <row r="2" spans="1:21">
      <c r="A2" s="1">
        <v>45434</v>
      </c>
      <c r="B2" t="s">
        <v>264</v>
      </c>
      <c r="C2" t="s">
        <v>265</v>
      </c>
      <c r="D2" s="4" t="s">
        <v>266</v>
      </c>
      <c r="E2" s="4">
        <v>1</v>
      </c>
      <c r="F2" t="s">
        <v>267</v>
      </c>
      <c r="G2">
        <v>12</v>
      </c>
      <c r="H2" t="s">
        <v>268</v>
      </c>
      <c r="J2" s="4">
        <f>SUM(K2:Q2)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 s="4">
        <f>(J2/G2)*32.5</f>
        <v>0</v>
      </c>
      <c r="T2" t="e">
        <f>(K2*1+L2*2+M2*3+N2*4+O2*5+P2*6+Q2*7)/(K2+L2+M2+N2+O2+P2+Q2)</f>
        <v>#DIV/0!</v>
      </c>
      <c r="U2" t="s">
        <v>269</v>
      </c>
    </row>
    <row r="3" spans="1:21">
      <c r="A3" s="1">
        <v>45434</v>
      </c>
      <c r="B3" t="s">
        <v>264</v>
      </c>
      <c r="C3" t="s">
        <v>270</v>
      </c>
      <c r="D3" s="4" t="s">
        <v>266</v>
      </c>
      <c r="E3" s="4">
        <v>2</v>
      </c>
      <c r="F3" t="s">
        <v>267</v>
      </c>
      <c r="G3">
        <v>12</v>
      </c>
      <c r="H3" t="s">
        <v>268</v>
      </c>
      <c r="J3" s="4">
        <f t="shared" ref="J3:J14" si="0">SUM(K3:Q3)</f>
        <v>4</v>
      </c>
      <c r="K3">
        <v>0</v>
      </c>
      <c r="L3">
        <v>0</v>
      </c>
      <c r="M3">
        <v>0</v>
      </c>
      <c r="N3">
        <v>2</v>
      </c>
      <c r="O3">
        <v>0</v>
      </c>
      <c r="P3">
        <v>2</v>
      </c>
      <c r="Q3">
        <v>0</v>
      </c>
      <c r="R3">
        <v>0</v>
      </c>
      <c r="S3" s="5">
        <f t="shared" ref="S3:S14" si="1">(J3/G3)*32.5</f>
        <v>10.833333333333332</v>
      </c>
      <c r="T3">
        <f t="shared" ref="T3:T14" si="2">(K3*1+L3*2+M3*3+N3*4+O3*5+P3*6+Q3*7)/(K3+L3+M3+N3+O3+P3+Q3)</f>
        <v>5</v>
      </c>
      <c r="U3" t="s">
        <v>269</v>
      </c>
    </row>
    <row r="4" spans="1:21">
      <c r="A4" s="1">
        <v>45434</v>
      </c>
      <c r="B4" t="s">
        <v>264</v>
      </c>
      <c r="C4" t="s">
        <v>271</v>
      </c>
      <c r="D4" s="4" t="s">
        <v>266</v>
      </c>
      <c r="E4" s="4">
        <v>3</v>
      </c>
      <c r="F4" t="s">
        <v>267</v>
      </c>
      <c r="G4">
        <v>12</v>
      </c>
      <c r="H4" t="s">
        <v>268</v>
      </c>
      <c r="J4" s="4">
        <f t="shared" si="0"/>
        <v>6</v>
      </c>
      <c r="K4">
        <v>0</v>
      </c>
      <c r="L4">
        <v>0</v>
      </c>
      <c r="M4">
        <v>0</v>
      </c>
      <c r="N4">
        <v>1</v>
      </c>
      <c r="O4">
        <v>4</v>
      </c>
      <c r="P4">
        <v>1</v>
      </c>
      <c r="Q4">
        <v>0</v>
      </c>
      <c r="R4">
        <v>1</v>
      </c>
      <c r="S4" s="5">
        <f t="shared" si="1"/>
        <v>16.25</v>
      </c>
      <c r="T4">
        <f t="shared" si="2"/>
        <v>5</v>
      </c>
      <c r="U4" t="s">
        <v>272</v>
      </c>
    </row>
    <row r="5" spans="1:21">
      <c r="A5" s="1">
        <v>45434</v>
      </c>
      <c r="B5" t="s">
        <v>264</v>
      </c>
      <c r="C5" t="s">
        <v>273</v>
      </c>
      <c r="D5" s="4" t="s">
        <v>266</v>
      </c>
      <c r="E5" s="4">
        <v>4</v>
      </c>
      <c r="F5" t="s">
        <v>267</v>
      </c>
      <c r="G5">
        <v>12</v>
      </c>
      <c r="H5" t="s">
        <v>268</v>
      </c>
      <c r="J5" s="4">
        <f t="shared" si="0"/>
        <v>10</v>
      </c>
      <c r="K5">
        <v>0</v>
      </c>
      <c r="L5">
        <v>1</v>
      </c>
      <c r="M5">
        <v>2</v>
      </c>
      <c r="N5">
        <v>3</v>
      </c>
      <c r="O5">
        <v>4</v>
      </c>
      <c r="P5">
        <v>0</v>
      </c>
      <c r="Q5">
        <v>0</v>
      </c>
      <c r="R5">
        <v>0</v>
      </c>
      <c r="S5" s="5">
        <f t="shared" si="1"/>
        <v>27.083333333333336</v>
      </c>
      <c r="T5">
        <f t="shared" si="2"/>
        <v>4</v>
      </c>
      <c r="U5" t="s">
        <v>272</v>
      </c>
    </row>
    <row r="6" spans="1:21">
      <c r="A6" s="1">
        <v>45434</v>
      </c>
      <c r="B6" t="s">
        <v>264</v>
      </c>
      <c r="C6" t="s">
        <v>274</v>
      </c>
      <c r="D6" s="4" t="s">
        <v>266</v>
      </c>
      <c r="E6" s="4">
        <v>5</v>
      </c>
      <c r="F6" t="s">
        <v>267</v>
      </c>
      <c r="G6">
        <v>12</v>
      </c>
      <c r="H6" t="s">
        <v>268</v>
      </c>
      <c r="J6" s="4">
        <f t="shared" si="0"/>
        <v>8</v>
      </c>
      <c r="K6">
        <v>0</v>
      </c>
      <c r="L6">
        <v>0</v>
      </c>
      <c r="M6">
        <v>1</v>
      </c>
      <c r="N6">
        <v>2</v>
      </c>
      <c r="O6">
        <v>3</v>
      </c>
      <c r="P6">
        <v>2</v>
      </c>
      <c r="Q6">
        <v>0</v>
      </c>
      <c r="R6">
        <v>1</v>
      </c>
      <c r="S6" s="5">
        <f t="shared" si="1"/>
        <v>21.666666666666664</v>
      </c>
      <c r="T6" s="3">
        <f t="shared" si="2"/>
        <v>4.75</v>
      </c>
      <c r="U6" t="s">
        <v>272</v>
      </c>
    </row>
    <row r="7" spans="1:21">
      <c r="A7" s="1">
        <v>45434</v>
      </c>
      <c r="B7" t="s">
        <v>264</v>
      </c>
      <c r="C7" t="s">
        <v>275</v>
      </c>
      <c r="D7" s="4" t="s">
        <v>266</v>
      </c>
      <c r="E7" s="4">
        <v>6</v>
      </c>
      <c r="F7" t="s">
        <v>267</v>
      </c>
      <c r="G7">
        <v>12</v>
      </c>
      <c r="H7" t="s">
        <v>268</v>
      </c>
      <c r="J7" s="4">
        <f t="shared" si="0"/>
        <v>8</v>
      </c>
      <c r="K7">
        <v>0</v>
      </c>
      <c r="L7">
        <v>0</v>
      </c>
      <c r="M7">
        <v>1</v>
      </c>
      <c r="N7">
        <v>5</v>
      </c>
      <c r="O7">
        <v>2</v>
      </c>
      <c r="P7">
        <v>0</v>
      </c>
      <c r="Q7">
        <v>0</v>
      </c>
      <c r="R7">
        <v>0</v>
      </c>
      <c r="S7" s="5">
        <f t="shared" si="1"/>
        <v>21.666666666666664</v>
      </c>
      <c r="T7" s="3">
        <f t="shared" si="2"/>
        <v>4.125</v>
      </c>
      <c r="U7" t="s">
        <v>272</v>
      </c>
    </row>
    <row r="8" spans="1:21">
      <c r="A8" s="1">
        <v>45434</v>
      </c>
      <c r="B8" t="s">
        <v>264</v>
      </c>
      <c r="C8" t="s">
        <v>276</v>
      </c>
      <c r="D8" s="4" t="s">
        <v>277</v>
      </c>
      <c r="E8" s="4">
        <v>1</v>
      </c>
      <c r="F8" t="s">
        <v>267</v>
      </c>
      <c r="G8">
        <v>12</v>
      </c>
      <c r="H8" t="s">
        <v>268</v>
      </c>
      <c r="J8" s="4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4">
        <f t="shared" si="1"/>
        <v>0</v>
      </c>
      <c r="T8" t="e">
        <f t="shared" si="2"/>
        <v>#DIV/0!</v>
      </c>
      <c r="U8" t="s">
        <v>269</v>
      </c>
    </row>
    <row r="9" spans="1:21">
      <c r="A9" s="1">
        <v>45434</v>
      </c>
      <c r="B9" t="s">
        <v>264</v>
      </c>
      <c r="C9" t="s">
        <v>278</v>
      </c>
      <c r="D9" s="4" t="s">
        <v>277</v>
      </c>
      <c r="E9" s="4">
        <v>2</v>
      </c>
      <c r="F9" t="s">
        <v>267</v>
      </c>
      <c r="G9">
        <v>12</v>
      </c>
      <c r="H9" t="s">
        <v>268</v>
      </c>
      <c r="J9" s="4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4">
        <f t="shared" si="1"/>
        <v>0</v>
      </c>
      <c r="T9" t="e">
        <f t="shared" si="2"/>
        <v>#DIV/0!</v>
      </c>
      <c r="U9" t="s">
        <v>269</v>
      </c>
    </row>
    <row r="10" spans="1:21">
      <c r="A10" s="1">
        <v>45434</v>
      </c>
      <c r="B10" t="s">
        <v>264</v>
      </c>
      <c r="C10" t="s">
        <v>279</v>
      </c>
      <c r="D10" s="4" t="s">
        <v>277</v>
      </c>
      <c r="E10" s="4">
        <v>3</v>
      </c>
      <c r="F10" t="s">
        <v>267</v>
      </c>
      <c r="G10">
        <v>12</v>
      </c>
      <c r="H10" t="s">
        <v>268</v>
      </c>
      <c r="J10" s="4">
        <f t="shared" si="0"/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5">
        <f t="shared" si="1"/>
        <v>2.708333333333333</v>
      </c>
      <c r="T10">
        <f t="shared" si="2"/>
        <v>6</v>
      </c>
      <c r="U10" t="s">
        <v>272</v>
      </c>
    </row>
    <row r="11" spans="1:21">
      <c r="A11" s="1">
        <v>45434</v>
      </c>
      <c r="B11" t="s">
        <v>264</v>
      </c>
      <c r="C11" t="s">
        <v>280</v>
      </c>
      <c r="D11" s="4" t="s">
        <v>277</v>
      </c>
      <c r="E11" s="4">
        <v>4</v>
      </c>
      <c r="F11" t="s">
        <v>267</v>
      </c>
      <c r="G11">
        <v>12</v>
      </c>
      <c r="H11" t="s">
        <v>268</v>
      </c>
      <c r="J11" s="4">
        <f t="shared" si="0"/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 s="5">
        <f t="shared" si="1"/>
        <v>5.4166666666666661</v>
      </c>
      <c r="T11">
        <f t="shared" si="2"/>
        <v>4.5</v>
      </c>
      <c r="U11" t="s">
        <v>272</v>
      </c>
    </row>
    <row r="12" spans="1:21">
      <c r="A12" s="1">
        <v>45434</v>
      </c>
      <c r="B12" t="s">
        <v>264</v>
      </c>
      <c r="C12" t="s">
        <v>281</v>
      </c>
      <c r="D12" s="4" t="s">
        <v>277</v>
      </c>
      <c r="E12" s="4">
        <v>5</v>
      </c>
      <c r="F12" t="s">
        <v>267</v>
      </c>
      <c r="G12">
        <v>12</v>
      </c>
      <c r="H12" t="s">
        <v>268</v>
      </c>
      <c r="J12" s="4">
        <f t="shared" si="0"/>
        <v>9</v>
      </c>
      <c r="K12">
        <v>0</v>
      </c>
      <c r="L12">
        <v>0</v>
      </c>
      <c r="M12">
        <v>0</v>
      </c>
      <c r="N12">
        <v>2</v>
      </c>
      <c r="O12">
        <v>7</v>
      </c>
      <c r="P12">
        <v>0</v>
      </c>
      <c r="Q12">
        <v>0</v>
      </c>
      <c r="R12">
        <v>0</v>
      </c>
      <c r="S12" s="5">
        <f t="shared" si="1"/>
        <v>24.375</v>
      </c>
      <c r="T12" s="3">
        <f t="shared" si="2"/>
        <v>4.7777777777777777</v>
      </c>
      <c r="U12" t="s">
        <v>272</v>
      </c>
    </row>
    <row r="13" spans="1:21">
      <c r="A13" s="1">
        <v>45434</v>
      </c>
      <c r="B13" t="s">
        <v>264</v>
      </c>
      <c r="C13" t="s">
        <v>282</v>
      </c>
      <c r="D13" s="4" t="s">
        <v>277</v>
      </c>
      <c r="E13" s="4">
        <v>6</v>
      </c>
      <c r="F13" t="s">
        <v>267</v>
      </c>
      <c r="G13">
        <v>12</v>
      </c>
      <c r="H13" t="s">
        <v>268</v>
      </c>
      <c r="J13" s="4">
        <f t="shared" si="0"/>
        <v>9</v>
      </c>
      <c r="K13">
        <v>0</v>
      </c>
      <c r="L13">
        <v>0</v>
      </c>
      <c r="M13">
        <v>1</v>
      </c>
      <c r="N13">
        <v>2</v>
      </c>
      <c r="O13">
        <v>6</v>
      </c>
      <c r="P13">
        <v>0</v>
      </c>
      <c r="Q13">
        <v>0</v>
      </c>
      <c r="R13">
        <v>0</v>
      </c>
      <c r="S13" s="5">
        <f t="shared" si="1"/>
        <v>24.375</v>
      </c>
      <c r="T13" s="3">
        <f t="shared" si="2"/>
        <v>4.5555555555555554</v>
      </c>
      <c r="U13" t="s">
        <v>272</v>
      </c>
    </row>
    <row r="14" spans="1:21">
      <c r="A14" s="1">
        <v>45434</v>
      </c>
      <c r="B14" t="s">
        <v>264</v>
      </c>
      <c r="C14" t="s">
        <v>283</v>
      </c>
      <c r="F14" t="s">
        <v>267</v>
      </c>
      <c r="G14">
        <v>6</v>
      </c>
      <c r="H14" t="s">
        <v>268</v>
      </c>
      <c r="J14" s="4">
        <f t="shared" si="0"/>
        <v>2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 s="5">
        <f t="shared" si="1"/>
        <v>10.833333333333332</v>
      </c>
      <c r="T14">
        <f t="shared" si="2"/>
        <v>4.5</v>
      </c>
      <c r="U14" t="s">
        <v>269</v>
      </c>
    </row>
    <row r="15" spans="1:21">
      <c r="A15" t="s">
        <v>284</v>
      </c>
    </row>
    <row r="16" spans="1:21">
      <c r="B16" t="s">
        <v>8</v>
      </c>
      <c r="C16" t="s">
        <v>10</v>
      </c>
      <c r="D16" t="s">
        <v>285</v>
      </c>
      <c r="F16" t="s">
        <v>286</v>
      </c>
      <c r="K16" s="7" t="s">
        <v>28</v>
      </c>
    </row>
    <row r="17" spans="2:14">
      <c r="B17" t="s">
        <v>266</v>
      </c>
      <c r="C17">
        <v>1</v>
      </c>
      <c r="D17">
        <v>0</v>
      </c>
      <c r="F17" t="s">
        <v>287</v>
      </c>
    </row>
    <row r="18" spans="2:14">
      <c r="B18" t="s">
        <v>266</v>
      </c>
      <c r="C18">
        <v>2</v>
      </c>
      <c r="D18" s="6">
        <v>10.833333333333332</v>
      </c>
      <c r="F18" t="s">
        <v>49</v>
      </c>
      <c r="K18" s="8" t="s">
        <v>50</v>
      </c>
    </row>
    <row r="19" spans="2:14">
      <c r="B19" t="s">
        <v>266</v>
      </c>
      <c r="C19">
        <v>3</v>
      </c>
      <c r="D19" s="6">
        <v>16.25</v>
      </c>
      <c r="F19" t="s">
        <v>266</v>
      </c>
      <c r="G19">
        <v>1</v>
      </c>
      <c r="H19">
        <v>0</v>
      </c>
      <c r="K19" s="58" t="s">
        <v>58</v>
      </c>
      <c r="L19" s="59"/>
      <c r="M19" s="59"/>
      <c r="N19" s="59"/>
    </row>
    <row r="20" spans="2:14">
      <c r="B20" t="s">
        <v>266</v>
      </c>
      <c r="C20">
        <v>4</v>
      </c>
      <c r="D20" s="6">
        <v>27.083333333333336</v>
      </c>
      <c r="F20" t="s">
        <v>266</v>
      </c>
      <c r="G20">
        <v>2</v>
      </c>
      <c r="H20">
        <v>11</v>
      </c>
      <c r="K20" s="17" t="s">
        <v>63</v>
      </c>
      <c r="L20" s="18" t="s">
        <v>64</v>
      </c>
      <c r="M20" s="18" t="s">
        <v>65</v>
      </c>
      <c r="N20" s="18" t="s">
        <v>66</v>
      </c>
    </row>
    <row r="21" spans="2:14">
      <c r="B21" t="s">
        <v>266</v>
      </c>
      <c r="C21">
        <v>5</v>
      </c>
      <c r="D21" s="6">
        <v>21.666666666666664</v>
      </c>
      <c r="F21" t="s">
        <v>266</v>
      </c>
      <c r="G21">
        <v>3</v>
      </c>
      <c r="H21">
        <v>16</v>
      </c>
      <c r="K21" s="17" t="s">
        <v>277</v>
      </c>
      <c r="L21" s="18">
        <v>6</v>
      </c>
      <c r="M21" s="20">
        <v>9.3333332999999996</v>
      </c>
      <c r="N21" s="20">
        <v>4.7022453000000004</v>
      </c>
    </row>
    <row r="22" spans="2:14">
      <c r="B22" t="s">
        <v>266</v>
      </c>
      <c r="C22">
        <v>6</v>
      </c>
      <c r="D22" s="6">
        <v>21.666666666666664</v>
      </c>
      <c r="F22" t="s">
        <v>266</v>
      </c>
      <c r="G22">
        <v>4</v>
      </c>
      <c r="H22">
        <v>27</v>
      </c>
      <c r="K22" s="17" t="s">
        <v>288</v>
      </c>
      <c r="L22" s="18">
        <v>6</v>
      </c>
      <c r="M22" s="20">
        <v>16.3333333</v>
      </c>
      <c r="N22" s="20">
        <v>3.9721251</v>
      </c>
    </row>
    <row r="23" spans="2:14">
      <c r="B23" t="s">
        <v>277</v>
      </c>
      <c r="C23">
        <v>1</v>
      </c>
      <c r="D23">
        <v>0</v>
      </c>
      <c r="F23" t="s">
        <v>266</v>
      </c>
      <c r="G23">
        <v>5</v>
      </c>
      <c r="H23">
        <v>22</v>
      </c>
    </row>
    <row r="24" spans="2:14">
      <c r="B24" t="s">
        <v>277</v>
      </c>
      <c r="C24">
        <v>2</v>
      </c>
      <c r="D24">
        <v>0</v>
      </c>
      <c r="F24" t="s">
        <v>266</v>
      </c>
      <c r="G24">
        <v>6</v>
      </c>
      <c r="H24">
        <v>22</v>
      </c>
    </row>
    <row r="25" spans="2:14">
      <c r="B25" t="s">
        <v>277</v>
      </c>
      <c r="C25">
        <v>3</v>
      </c>
      <c r="D25" s="6">
        <v>2.708333333333333</v>
      </c>
      <c r="F25" t="s">
        <v>277</v>
      </c>
      <c r="G25">
        <v>1</v>
      </c>
      <c r="H25">
        <v>0</v>
      </c>
      <c r="K25" s="7" t="s">
        <v>28</v>
      </c>
    </row>
    <row r="26" spans="2:14">
      <c r="B26" t="s">
        <v>277</v>
      </c>
      <c r="C26">
        <v>4</v>
      </c>
      <c r="D26" s="6">
        <v>5.4166666666666661</v>
      </c>
      <c r="F26" t="s">
        <v>277</v>
      </c>
      <c r="G26">
        <v>2</v>
      </c>
      <c r="H26">
        <v>0</v>
      </c>
    </row>
    <row r="27" spans="2:14">
      <c r="B27" t="s">
        <v>277</v>
      </c>
      <c r="C27">
        <v>5</v>
      </c>
      <c r="D27" s="6">
        <v>24.375</v>
      </c>
      <c r="F27" t="s">
        <v>277</v>
      </c>
      <c r="G27">
        <v>3</v>
      </c>
      <c r="H27">
        <v>3</v>
      </c>
      <c r="K27" s="8" t="s">
        <v>106</v>
      </c>
    </row>
    <row r="28" spans="2:14">
      <c r="B28" t="s">
        <v>277</v>
      </c>
      <c r="C28">
        <v>6</v>
      </c>
      <c r="D28" s="6">
        <v>24.375</v>
      </c>
      <c r="F28" t="s">
        <v>277</v>
      </c>
      <c r="G28">
        <v>4</v>
      </c>
      <c r="H28">
        <v>5</v>
      </c>
      <c r="K28" s="58" t="s">
        <v>108</v>
      </c>
      <c r="L28" s="59"/>
    </row>
    <row r="29" spans="2:14">
      <c r="F29" t="s">
        <v>277</v>
      </c>
      <c r="G29">
        <v>5</v>
      </c>
      <c r="H29">
        <v>24</v>
      </c>
      <c r="K29" s="9" t="s">
        <v>110</v>
      </c>
      <c r="L29" t="s">
        <v>289</v>
      </c>
    </row>
    <row r="30" spans="2:14">
      <c r="F30" t="s">
        <v>277</v>
      </c>
      <c r="G30">
        <v>6</v>
      </c>
      <c r="H30">
        <v>24</v>
      </c>
      <c r="K30" s="9" t="s">
        <v>114</v>
      </c>
      <c r="L30" t="s">
        <v>115</v>
      </c>
    </row>
    <row r="31" spans="2:14">
      <c r="F31" t="s">
        <v>156</v>
      </c>
      <c r="K31" s="9" t="s">
        <v>118</v>
      </c>
      <c r="L31" t="s">
        <v>119</v>
      </c>
    </row>
    <row r="32" spans="2:14">
      <c r="F32" t="s">
        <v>290</v>
      </c>
      <c r="K32" s="9" t="s">
        <v>122</v>
      </c>
      <c r="L32" t="s">
        <v>123</v>
      </c>
    </row>
    <row r="33" spans="6:13">
      <c r="F33" t="s">
        <v>161</v>
      </c>
      <c r="K33" s="9" t="s">
        <v>126</v>
      </c>
      <c r="L33" t="s">
        <v>127</v>
      </c>
    </row>
    <row r="34" spans="6:13">
      <c r="F34" t="s">
        <v>163</v>
      </c>
      <c r="K34" s="9" t="s">
        <v>291</v>
      </c>
      <c r="L34" t="s">
        <v>292</v>
      </c>
    </row>
    <row r="35" spans="6:13">
      <c r="F35" t="s">
        <v>293</v>
      </c>
      <c r="K35" s="9" t="s">
        <v>132</v>
      </c>
      <c r="L35" t="s">
        <v>294</v>
      </c>
    </row>
    <row r="36" spans="6:13">
      <c r="F36" t="s">
        <v>295</v>
      </c>
      <c r="K36" s="9" t="s">
        <v>137</v>
      </c>
      <c r="L36" t="s">
        <v>138</v>
      </c>
    </row>
    <row r="37" spans="6:13">
      <c r="F37" t="s">
        <v>194</v>
      </c>
    </row>
    <row r="38" spans="6:13">
      <c r="F38" t="s">
        <v>296</v>
      </c>
      <c r="K38" s="58" t="s">
        <v>139</v>
      </c>
      <c r="L38" s="59"/>
      <c r="M38" s="59"/>
    </row>
    <row r="39" spans="6:13">
      <c r="F39" t="s">
        <v>297</v>
      </c>
      <c r="K39" s="9" t="s">
        <v>140</v>
      </c>
      <c r="L39" s="10" t="s">
        <v>141</v>
      </c>
      <c r="M39" s="10" t="s">
        <v>142</v>
      </c>
    </row>
    <row r="40" spans="6:13">
      <c r="F40" t="s">
        <v>165</v>
      </c>
      <c r="K40" s="9" t="s">
        <v>63</v>
      </c>
      <c r="L40">
        <v>2</v>
      </c>
      <c r="M40" t="s">
        <v>298</v>
      </c>
    </row>
    <row r="41" spans="6:13">
      <c r="K41" s="9" t="s">
        <v>130</v>
      </c>
      <c r="L41">
        <v>6</v>
      </c>
      <c r="M41" t="s">
        <v>299</v>
      </c>
    </row>
    <row r="43" spans="6:13">
      <c r="K43" s="11" t="s">
        <v>147</v>
      </c>
      <c r="L43" s="12">
        <v>12</v>
      </c>
    </row>
    <row r="44" spans="6:13">
      <c r="K44" s="9" t="s">
        <v>148</v>
      </c>
      <c r="L44">
        <v>12</v>
      </c>
    </row>
    <row r="46" spans="6:13">
      <c r="K46" s="58" t="s">
        <v>149</v>
      </c>
      <c r="L46" s="59"/>
    </row>
    <row r="47" spans="6:13">
      <c r="K47" s="9" t="s">
        <v>150</v>
      </c>
      <c r="L47">
        <v>1</v>
      </c>
    </row>
    <row r="48" spans="6:13">
      <c r="K48" s="9" t="s">
        <v>151</v>
      </c>
      <c r="L48">
        <v>1</v>
      </c>
    </row>
    <row r="49" spans="11:16">
      <c r="K49" s="9" t="s">
        <v>152</v>
      </c>
      <c r="L49">
        <v>3</v>
      </c>
    </row>
    <row r="50" spans="11:16">
      <c r="K50" s="9" t="s">
        <v>300</v>
      </c>
      <c r="L50">
        <v>6</v>
      </c>
    </row>
    <row r="51" spans="11:16">
      <c r="K51" s="9" t="s">
        <v>154</v>
      </c>
      <c r="L51">
        <v>1</v>
      </c>
    </row>
    <row r="52" spans="11:16">
      <c r="K52" s="9" t="s">
        <v>155</v>
      </c>
      <c r="L52">
        <v>12</v>
      </c>
    </row>
    <row r="54" spans="11:16">
      <c r="K54" s="58" t="s">
        <v>157</v>
      </c>
      <c r="L54" s="59"/>
    </row>
    <row r="55" spans="11:16">
      <c r="K55" s="9" t="s">
        <v>159</v>
      </c>
      <c r="L55" t="s">
        <v>160</v>
      </c>
    </row>
    <row r="56" spans="11:16">
      <c r="K56" s="9" t="s">
        <v>162</v>
      </c>
      <c r="L56">
        <v>2</v>
      </c>
    </row>
    <row r="57" spans="11:16">
      <c r="K57" s="9" t="s">
        <v>164</v>
      </c>
      <c r="L57">
        <v>2</v>
      </c>
    </row>
    <row r="58" spans="11:16">
      <c r="K58" s="9" t="s">
        <v>166</v>
      </c>
      <c r="L58">
        <v>0</v>
      </c>
    </row>
    <row r="59" spans="11:16">
      <c r="K59" s="9" t="s">
        <v>168</v>
      </c>
      <c r="L59" t="s">
        <v>169</v>
      </c>
    </row>
    <row r="60" spans="11:16">
      <c r="K60" s="9" t="s">
        <v>175</v>
      </c>
      <c r="L60" t="s">
        <v>177</v>
      </c>
    </row>
    <row r="62" spans="11:16">
      <c r="K62" s="58" t="s">
        <v>183</v>
      </c>
      <c r="L62" s="59"/>
      <c r="M62" s="59"/>
      <c r="N62" s="59"/>
      <c r="O62" s="59"/>
      <c r="P62" s="59"/>
    </row>
    <row r="63" spans="11:16" ht="43.15">
      <c r="K63" s="9" t="s">
        <v>185</v>
      </c>
      <c r="L63" s="10" t="s">
        <v>186</v>
      </c>
      <c r="M63" s="10" t="s">
        <v>301</v>
      </c>
      <c r="N63" s="13" t="s">
        <v>188</v>
      </c>
      <c r="O63" s="10" t="s">
        <v>189</v>
      </c>
      <c r="P63" s="13" t="s">
        <v>190</v>
      </c>
    </row>
    <row r="64" spans="11:16">
      <c r="K64" s="9">
        <v>0</v>
      </c>
      <c r="L64" s="10">
        <v>0</v>
      </c>
      <c r="M64" s="10">
        <v>6</v>
      </c>
      <c r="N64">
        <v>39.228810094000004</v>
      </c>
      <c r="O64">
        <v>0.16293809000000001</v>
      </c>
      <c r="P64" s="14">
        <v>9.6790000000000008E-7</v>
      </c>
    </row>
    <row r="65" spans="11:16">
      <c r="K65" s="9">
        <v>1</v>
      </c>
      <c r="L65" s="10">
        <v>0</v>
      </c>
      <c r="M65" s="10">
        <v>7</v>
      </c>
      <c r="N65">
        <v>38.207443230000003</v>
      </c>
      <c r="O65">
        <v>0.19091822999999999</v>
      </c>
      <c r="P65" s="14">
        <v>5.5929999999999996E-6</v>
      </c>
    </row>
    <row r="66" spans="11:16">
      <c r="K66" s="9">
        <v>2</v>
      </c>
      <c r="L66" s="10">
        <v>0</v>
      </c>
      <c r="M66" s="10">
        <v>4</v>
      </c>
      <c r="N66">
        <v>38.337844591</v>
      </c>
      <c r="O66">
        <v>1.165239E-2</v>
      </c>
      <c r="P66" s="14">
        <v>1.948E-7</v>
      </c>
    </row>
    <row r="67" spans="11:16">
      <c r="K67" s="9">
        <v>3</v>
      </c>
      <c r="L67" s="10">
        <v>0</v>
      </c>
      <c r="M67" s="10">
        <v>3</v>
      </c>
      <c r="N67">
        <v>38.346972819999998</v>
      </c>
      <c r="O67">
        <v>5.8065900000000004E-3</v>
      </c>
      <c r="P67" s="14">
        <v>7.1790000000000002E-6</v>
      </c>
    </row>
    <row r="68" spans="11:16">
      <c r="K68" s="9">
        <v>4</v>
      </c>
      <c r="L68" s="10">
        <v>0</v>
      </c>
      <c r="M68" s="10">
        <v>3</v>
      </c>
      <c r="N68">
        <v>38.377948074999999</v>
      </c>
      <c r="O68">
        <v>3.0355299999999998E-3</v>
      </c>
      <c r="P68" s="14">
        <v>6.1109999999999996E-6</v>
      </c>
    </row>
    <row r="69" spans="11:16">
      <c r="K69" s="9">
        <v>5</v>
      </c>
      <c r="L69" s="10">
        <v>0</v>
      </c>
      <c r="M69" s="10">
        <v>3</v>
      </c>
      <c r="N69">
        <v>38.379621184000001</v>
      </c>
      <c r="O69">
        <v>1.0708E-3</v>
      </c>
      <c r="P69" s="14">
        <v>2.2030000000000001E-7</v>
      </c>
    </row>
    <row r="70" spans="11:16">
      <c r="K70" s="9">
        <v>6</v>
      </c>
      <c r="L70" s="10">
        <v>0</v>
      </c>
      <c r="M70" s="10">
        <v>3</v>
      </c>
      <c r="N70">
        <v>38.385075260000001</v>
      </c>
      <c r="O70">
        <v>5.5208000000000004E-4</v>
      </c>
      <c r="P70" s="14">
        <v>1.4719999999999999E-7</v>
      </c>
    </row>
    <row r="71" spans="11:16">
      <c r="K71" s="9">
        <v>7</v>
      </c>
      <c r="L71" s="10">
        <v>0</v>
      </c>
      <c r="M71" s="10">
        <v>3</v>
      </c>
      <c r="N71">
        <v>38.385262806</v>
      </c>
      <c r="O71">
        <v>1.9636E-4</v>
      </c>
      <c r="P71" s="14">
        <v>2.1019999999999999E-8</v>
      </c>
    </row>
    <row r="72" spans="11:16">
      <c r="K72" s="9">
        <v>8</v>
      </c>
      <c r="L72" s="10">
        <v>0</v>
      </c>
      <c r="M72" s="10">
        <v>3</v>
      </c>
      <c r="N72">
        <v>38.386215583999999</v>
      </c>
      <c r="O72">
        <v>9.959E-5</v>
      </c>
      <c r="P72" s="14">
        <v>5.407E-9</v>
      </c>
    </row>
    <row r="73" spans="11:16">
      <c r="K73" s="9">
        <v>9</v>
      </c>
      <c r="L73" s="10">
        <v>0</v>
      </c>
      <c r="M73" s="10">
        <v>2</v>
      </c>
      <c r="N73">
        <v>38.386227931999997</v>
      </c>
      <c r="O73">
        <v>3.5760000000000003E-5</v>
      </c>
      <c r="P73" s="14">
        <v>9.8200000000000008E-6</v>
      </c>
    </row>
    <row r="74" spans="11:16">
      <c r="K74" s="9">
        <v>10</v>
      </c>
      <c r="L74" s="10">
        <v>0</v>
      </c>
      <c r="M74" s="10">
        <v>2</v>
      </c>
      <c r="N74">
        <v>38.386394029999998</v>
      </c>
      <c r="O74">
        <v>2.0950000000000001E-5</v>
      </c>
      <c r="P74" s="14">
        <v>9.4229999999999994E-6</v>
      </c>
    </row>
    <row r="75" spans="11:16">
      <c r="K75" s="9">
        <v>11</v>
      </c>
      <c r="L75" s="10">
        <v>0</v>
      </c>
      <c r="M75" s="10">
        <v>1</v>
      </c>
      <c r="N75">
        <v>38.386394015</v>
      </c>
      <c r="O75">
        <v>6.2700000000000001E-6</v>
      </c>
      <c r="P75" s="14">
        <v>2.745E-6</v>
      </c>
    </row>
    <row r="76" spans="11:16">
      <c r="K76" s="9">
        <v>12</v>
      </c>
      <c r="L76" s="10">
        <v>0</v>
      </c>
      <c r="M76" s="10">
        <v>1</v>
      </c>
      <c r="N76">
        <v>38.386420000000001</v>
      </c>
      <c r="O76">
        <v>3.9299999999999996E-6</v>
      </c>
      <c r="P76" s="14">
        <v>3.6229999999999999E-6</v>
      </c>
    </row>
    <row r="77" spans="11:16">
      <c r="K77" s="9">
        <v>13</v>
      </c>
      <c r="L77" s="10">
        <v>0</v>
      </c>
      <c r="M77" s="10">
        <v>0</v>
      </c>
      <c r="N77">
        <v>38.386416615000002</v>
      </c>
      <c r="O77">
        <v>1.06E-6</v>
      </c>
      <c r="P77" s="14">
        <v>5.7039999999999999E-6</v>
      </c>
    </row>
    <row r="78" spans="11:16">
      <c r="K78" s="9">
        <v>14</v>
      </c>
      <c r="L78" s="10">
        <v>0</v>
      </c>
      <c r="M78" s="10">
        <v>0</v>
      </c>
      <c r="N78">
        <v>38.386419979999999</v>
      </c>
      <c r="O78">
        <v>4.2E-7</v>
      </c>
      <c r="P78" s="14">
        <v>3.512E-6</v>
      </c>
    </row>
    <row r="79" spans="11:16">
      <c r="K79" s="9">
        <v>15</v>
      </c>
      <c r="L79" s="10">
        <v>0</v>
      </c>
      <c r="M79" s="10">
        <v>0</v>
      </c>
      <c r="N79">
        <v>38.386418577999997</v>
      </c>
      <c r="O79">
        <v>2.1E-7</v>
      </c>
      <c r="P79" s="14">
        <v>3.8550000000000004E-6</v>
      </c>
    </row>
    <row r="80" spans="11:16">
      <c r="K80" s="9">
        <v>16</v>
      </c>
      <c r="L80" s="10">
        <v>0</v>
      </c>
      <c r="M80" s="10">
        <v>0</v>
      </c>
      <c r="N80">
        <v>38.386419294</v>
      </c>
      <c r="O80">
        <v>8.9999999999999999E-8</v>
      </c>
      <c r="P80" s="14">
        <v>3.456E-6</v>
      </c>
    </row>
    <row r="81" spans="11:16">
      <c r="K81" s="9">
        <v>17</v>
      </c>
      <c r="L81" s="10">
        <v>0</v>
      </c>
      <c r="M81" s="10">
        <v>0</v>
      </c>
      <c r="N81">
        <v>38.386418982999999</v>
      </c>
      <c r="O81">
        <v>4.0000000000000001E-8</v>
      </c>
      <c r="P81" s="14">
        <v>3.4340000000000001E-6</v>
      </c>
    </row>
    <row r="82" spans="11:16">
      <c r="K82" s="9">
        <v>18</v>
      </c>
      <c r="L82" s="10">
        <v>0</v>
      </c>
      <c r="M82" s="10">
        <v>0</v>
      </c>
      <c r="N82">
        <v>38.386419132</v>
      </c>
      <c r="O82">
        <v>2E-8</v>
      </c>
      <c r="P82" s="14">
        <v>3.4419999999999998E-6</v>
      </c>
    </row>
    <row r="83" spans="11:16">
      <c r="K83" s="9">
        <v>19</v>
      </c>
      <c r="L83" s="10">
        <v>0</v>
      </c>
      <c r="M83" s="10">
        <v>0</v>
      </c>
      <c r="N83">
        <v>38.386419064999998</v>
      </c>
      <c r="O83">
        <v>1E-8</v>
      </c>
      <c r="P83" s="14">
        <v>3.4369999999999999E-6</v>
      </c>
    </row>
    <row r="85" spans="11:16">
      <c r="K85" s="15" t="s">
        <v>302</v>
      </c>
    </row>
    <row r="87" spans="11:16">
      <c r="K87" s="58" t="s">
        <v>198</v>
      </c>
      <c r="L87" s="59"/>
    </row>
    <row r="88" spans="11:16">
      <c r="K88" s="16" t="s">
        <v>303</v>
      </c>
      <c r="L88">
        <v>38.39</v>
      </c>
    </row>
    <row r="89" spans="11:16">
      <c r="K89" s="9" t="s">
        <v>205</v>
      </c>
      <c r="L89">
        <v>10.039999999999999</v>
      </c>
    </row>
    <row r="90" spans="11:16">
      <c r="K90" s="9" t="s">
        <v>206</v>
      </c>
      <c r="L90">
        <v>1</v>
      </c>
    </row>
    <row r="92" spans="11:16">
      <c r="K92" s="58" t="s">
        <v>207</v>
      </c>
      <c r="L92" s="59"/>
      <c r="M92" s="59"/>
    </row>
    <row r="93" spans="11:16" ht="28.9">
      <c r="K93" s="9" t="s">
        <v>208</v>
      </c>
      <c r="L93" s="10" t="s">
        <v>210</v>
      </c>
      <c r="M93" s="13" t="s">
        <v>211</v>
      </c>
    </row>
    <row r="94" spans="11:16">
      <c r="K94" s="9" t="s">
        <v>130</v>
      </c>
      <c r="L94">
        <v>1.8593</v>
      </c>
      <c r="M94">
        <v>1.6154999999999999</v>
      </c>
    </row>
    <row r="95" spans="11:16">
      <c r="K95" s="9" t="s">
        <v>231</v>
      </c>
      <c r="L95">
        <v>0.53879999999999995</v>
      </c>
      <c r="M95">
        <v>0.43469999999999998</v>
      </c>
    </row>
    <row r="97" spans="11:15">
      <c r="K97" s="58" t="s">
        <v>215</v>
      </c>
      <c r="L97" s="59"/>
      <c r="M97" s="59"/>
      <c r="N97" s="59"/>
      <c r="O97" s="59"/>
    </row>
    <row r="98" spans="11:15">
      <c r="K98" s="17" t="s">
        <v>216</v>
      </c>
      <c r="L98" s="18" t="s">
        <v>217</v>
      </c>
      <c r="M98" s="18" t="s">
        <v>218</v>
      </c>
      <c r="N98" s="18" t="s">
        <v>219</v>
      </c>
      <c r="O98" s="18" t="s">
        <v>220</v>
      </c>
    </row>
    <row r="99" spans="11:15">
      <c r="K99" s="17" t="s">
        <v>63</v>
      </c>
      <c r="L99" s="19">
        <v>1</v>
      </c>
      <c r="M99" s="19">
        <v>5</v>
      </c>
      <c r="N99" s="19">
        <v>3.63</v>
      </c>
      <c r="O99" s="19">
        <v>0.115</v>
      </c>
    </row>
    <row r="101" spans="11:15">
      <c r="K101" s="8"/>
    </row>
    <row r="1048576" spans="1:1">
      <c r="A1048576" s="1"/>
    </row>
  </sheetData>
  <mergeCells count="9">
    <mergeCell ref="K87:L87"/>
    <mergeCell ref="K92:M92"/>
    <mergeCell ref="K97:O97"/>
    <mergeCell ref="K19:N19"/>
    <mergeCell ref="K28:L28"/>
    <mergeCell ref="K38:M38"/>
    <mergeCell ref="K46:L46"/>
    <mergeCell ref="K54:L54"/>
    <mergeCell ref="K62:P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2024-06-07T18:33:57Z</dcterms:created>
  <dcterms:modified xsi:type="dcterms:W3CDTF">2024-09-23T17:24:02Z</dcterms:modified>
  <cp:category/>
  <cp:contentStatus/>
</cp:coreProperties>
</file>