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3660" windowHeight="14700" tabRatio="616" firstSheet="1" activeTab="6"/>
  </bookViews>
  <sheets>
    <sheet name="1990" sheetId="10" r:id="rId1"/>
    <sheet name="county education" sheetId="3" r:id="rId2"/>
    <sheet name="county race ethnicity" sheetId="5" r:id="rId3"/>
    <sheet name="county tenure" sheetId="6" r:id="rId4"/>
    <sheet name="county household income" sheetId="7" r:id="rId5"/>
    <sheet name="census tract" sheetId="4" state="hidden" r:id="rId6"/>
    <sheet name="hud income limits" sheetId="9" r:id="rId7"/>
    <sheet name="summary" sheetId="8" r:id="rId8"/>
  </sheets>
  <externalReferences>
    <externalReference r:id="rId9"/>
    <externalReference r:id="rId10"/>
    <externalReference r:id="rId11"/>
    <externalReference r:id="rId12"/>
  </externalReferenc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5" i="9" l="1"/>
  <c r="B14" i="9"/>
  <c r="B13" i="9"/>
  <c r="B12" i="9"/>
  <c r="D15" i="9"/>
  <c r="D14" i="9"/>
  <c r="C12" i="9"/>
  <c r="D12" i="9"/>
  <c r="C13" i="9"/>
  <c r="D13" i="9"/>
  <c r="C14" i="9"/>
  <c r="C15" i="9"/>
  <c r="D5" i="9"/>
  <c r="D6" i="9"/>
  <c r="D7" i="9"/>
  <c r="D8" i="9"/>
  <c r="D9" i="9"/>
  <c r="D10" i="9"/>
  <c r="D11" i="9"/>
  <c r="D4" i="9"/>
  <c r="B2" i="8"/>
  <c r="C2" i="8"/>
  <c r="D2" i="8"/>
  <c r="E2" i="8"/>
  <c r="D17" i="10"/>
  <c r="C17" i="10"/>
  <c r="B17" i="10"/>
  <c r="H17" i="10"/>
  <c r="I16" i="10"/>
  <c r="B13" i="10"/>
  <c r="C13" i="10"/>
  <c r="D13" i="10"/>
  <c r="C2" i="9"/>
  <c r="B4" i="9"/>
  <c r="C4" i="9"/>
  <c r="I53" i="7"/>
  <c r="J53" i="7"/>
  <c r="E53" i="7"/>
  <c r="G53" i="7"/>
  <c r="F53" i="7"/>
  <c r="D53" i="7"/>
  <c r="D4" i="8"/>
  <c r="B5" i="9"/>
  <c r="C5" i="9"/>
  <c r="I54" i="7"/>
  <c r="J54" i="7"/>
  <c r="E54" i="7"/>
  <c r="G54" i="7"/>
  <c r="F54" i="7"/>
  <c r="D54" i="7"/>
  <c r="D5" i="8"/>
  <c r="B6" i="9"/>
  <c r="C6" i="9"/>
  <c r="I55" i="7"/>
  <c r="J55" i="7"/>
  <c r="E55" i="7"/>
  <c r="G55" i="7"/>
  <c r="F55" i="7"/>
  <c r="D55" i="7"/>
  <c r="D6" i="8"/>
  <c r="I56" i="7"/>
  <c r="J56" i="7"/>
  <c r="E56" i="7"/>
  <c r="G56" i="7"/>
  <c r="F56" i="7"/>
  <c r="D56" i="7"/>
  <c r="D7" i="8"/>
  <c r="I57" i="7"/>
  <c r="J57" i="7"/>
  <c r="E57" i="7"/>
  <c r="G57" i="7"/>
  <c r="F57" i="7"/>
  <c r="D57" i="7"/>
  <c r="D8" i="8"/>
  <c r="I58" i="7"/>
  <c r="J58" i="7"/>
  <c r="E58" i="7"/>
  <c r="G58" i="7"/>
  <c r="F58" i="7"/>
  <c r="D58" i="7"/>
  <c r="D9" i="8"/>
  <c r="D10" i="8" a="1"/>
  <c r="D10" i="8"/>
  <c r="D11" i="8"/>
  <c r="D12" i="8"/>
  <c r="D13" i="8"/>
  <c r="D14" i="8"/>
  <c r="D15" i="8"/>
  <c r="C4" i="8"/>
  <c r="C5" i="8"/>
  <c r="C6" i="8"/>
  <c r="C7" i="8"/>
  <c r="C8" i="8"/>
  <c r="C9" i="8"/>
  <c r="C10" i="8" a="1"/>
  <c r="C10" i="8"/>
  <c r="C11" i="8"/>
  <c r="C12" i="8"/>
  <c r="C13" i="8"/>
  <c r="C14" i="8"/>
  <c r="C15" i="8"/>
  <c r="B4" i="8"/>
  <c r="B5" i="8"/>
  <c r="B6" i="8"/>
  <c r="B7" i="8"/>
  <c r="B8" i="8"/>
  <c r="B9" i="8"/>
  <c r="B10" i="8" a="1"/>
  <c r="B10" i="8"/>
  <c r="B11" i="8"/>
  <c r="B12" i="8"/>
  <c r="B13" i="8"/>
  <c r="B14" i="8"/>
  <c r="B15" i="8"/>
  <c r="E4" i="8"/>
  <c r="E5" i="8"/>
  <c r="E6" i="8"/>
  <c r="E7" i="8"/>
  <c r="E8" i="8"/>
  <c r="E9" i="8"/>
  <c r="E10" i="8" a="1"/>
  <c r="E10" i="8"/>
  <c r="E11" i="8"/>
  <c r="E12" i="8"/>
  <c r="E13" i="8"/>
  <c r="E14" i="8"/>
  <c r="E15" i="8"/>
  <c r="C3" i="8"/>
  <c r="F72" i="3"/>
  <c r="G72" i="3"/>
  <c r="H72" i="3"/>
  <c r="I72" i="3"/>
  <c r="J72" i="3"/>
  <c r="K72" i="3"/>
  <c r="E72" i="3"/>
  <c r="G3" i="3"/>
  <c r="G4" i="3"/>
  <c r="G5" i="3"/>
  <c r="F32" i="3"/>
  <c r="E32" i="3"/>
  <c r="F73" i="3"/>
  <c r="K73" i="3"/>
  <c r="I73" i="3"/>
  <c r="J73" i="3"/>
  <c r="G73" i="3"/>
  <c r="E73" i="3"/>
  <c r="F74" i="3"/>
  <c r="K74" i="3"/>
  <c r="I74" i="3"/>
  <c r="J74" i="3"/>
  <c r="G74" i="3"/>
  <c r="E74" i="3"/>
  <c r="F75" i="3"/>
  <c r="K75" i="3"/>
  <c r="I75" i="3"/>
  <c r="J75" i="3"/>
  <c r="G75" i="3"/>
  <c r="E75" i="3"/>
  <c r="F76" i="3"/>
  <c r="K76" i="3"/>
  <c r="I76" i="3"/>
  <c r="J76" i="3"/>
  <c r="G76" i="3"/>
  <c r="E76" i="3"/>
  <c r="F77" i="3"/>
  <c r="K77" i="3"/>
  <c r="I77" i="3"/>
  <c r="J77" i="3"/>
  <c r="G77" i="3"/>
  <c r="E77" i="3"/>
  <c r="F78" i="3"/>
  <c r="K78" i="3"/>
  <c r="I78" i="3"/>
  <c r="J78" i="3"/>
  <c r="G78" i="3"/>
  <c r="E78" i="3"/>
  <c r="G6" i="3"/>
  <c r="G7" i="3"/>
  <c r="G8" i="3"/>
  <c r="F33" i="3"/>
  <c r="H6" i="3"/>
  <c r="H7" i="3"/>
  <c r="H8" i="3"/>
  <c r="H33" i="3"/>
  <c r="I33" i="3"/>
  <c r="G33" i="3"/>
  <c r="E33" i="3"/>
  <c r="J33" i="3"/>
  <c r="BV47" i="3"/>
  <c r="BU47" i="3"/>
  <c r="BT47" i="3"/>
  <c r="BS47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G9" i="3"/>
  <c r="G10" i="3"/>
  <c r="G11" i="3"/>
  <c r="F34" i="3"/>
  <c r="H9" i="3"/>
  <c r="H10" i="3"/>
  <c r="H11" i="3"/>
  <c r="H34" i="3"/>
  <c r="I34" i="3"/>
  <c r="G34" i="3"/>
  <c r="E34" i="3"/>
  <c r="G12" i="3"/>
  <c r="G13" i="3"/>
  <c r="G14" i="3"/>
  <c r="F35" i="3"/>
  <c r="H12" i="3"/>
  <c r="H13" i="3"/>
  <c r="H14" i="3"/>
  <c r="H35" i="3"/>
  <c r="I35" i="3"/>
  <c r="G35" i="3"/>
  <c r="E35" i="3"/>
  <c r="G15" i="3"/>
  <c r="G16" i="3"/>
  <c r="G17" i="3"/>
  <c r="F36" i="3"/>
  <c r="H15" i="3"/>
  <c r="H16" i="3"/>
  <c r="H17" i="3"/>
  <c r="H36" i="3"/>
  <c r="I36" i="3"/>
  <c r="G36" i="3"/>
  <c r="E36" i="3"/>
  <c r="G18" i="3"/>
  <c r="G19" i="3"/>
  <c r="G20" i="3"/>
  <c r="F37" i="3"/>
  <c r="H18" i="3"/>
  <c r="H19" i="3"/>
  <c r="H20" i="3"/>
  <c r="H37" i="3"/>
  <c r="I37" i="3"/>
  <c r="G37" i="3"/>
  <c r="E37" i="3"/>
  <c r="G21" i="3"/>
  <c r="G22" i="3"/>
  <c r="G23" i="3"/>
  <c r="F38" i="3"/>
  <c r="H21" i="3"/>
  <c r="H22" i="3"/>
  <c r="H23" i="3"/>
  <c r="H38" i="3"/>
  <c r="I38" i="3"/>
  <c r="G38" i="3"/>
  <c r="E38" i="3"/>
  <c r="F31" i="5"/>
  <c r="P40" i="3"/>
  <c r="B3" i="9"/>
  <c r="C3" i="9"/>
  <c r="I52" i="7"/>
  <c r="J52" i="7"/>
  <c r="E52" i="7"/>
  <c r="D52" i="7"/>
  <c r="D3" i="8"/>
  <c r="H58" i="7"/>
  <c r="H57" i="7"/>
  <c r="H56" i="7"/>
  <c r="H55" i="7"/>
  <c r="H54" i="7"/>
  <c r="H53" i="7"/>
  <c r="F14" i="6"/>
  <c r="E31" i="5"/>
  <c r="F6" i="7"/>
  <c r="F7" i="7"/>
  <c r="F8" i="7"/>
  <c r="H6" i="7"/>
  <c r="H7" i="7"/>
  <c r="H8" i="7"/>
  <c r="J6" i="7"/>
  <c r="J7" i="7"/>
  <c r="J8" i="7"/>
  <c r="L6" i="7"/>
  <c r="L7" i="7"/>
  <c r="L8" i="7"/>
  <c r="N6" i="7"/>
  <c r="N7" i="7"/>
  <c r="N8" i="7"/>
  <c r="P6" i="7"/>
  <c r="P7" i="7"/>
  <c r="P8" i="7"/>
  <c r="F5" i="7"/>
  <c r="H5" i="7"/>
  <c r="J5" i="7"/>
  <c r="L5" i="7"/>
  <c r="N5" i="7"/>
  <c r="F9" i="7"/>
  <c r="H9" i="7"/>
  <c r="J9" i="7"/>
  <c r="L9" i="7"/>
  <c r="N9" i="7"/>
  <c r="F10" i="7"/>
  <c r="H10" i="7"/>
  <c r="J10" i="7"/>
  <c r="L10" i="7"/>
  <c r="N10" i="7"/>
  <c r="F11" i="7"/>
  <c r="H11" i="7"/>
  <c r="J11" i="7"/>
  <c r="L11" i="7"/>
  <c r="N11" i="7"/>
  <c r="F3" i="7"/>
  <c r="F4" i="7"/>
  <c r="H3" i="7"/>
  <c r="H4" i="7"/>
  <c r="J3" i="7"/>
  <c r="J4" i="7"/>
  <c r="L3" i="7"/>
  <c r="L4" i="7"/>
  <c r="N3" i="7"/>
  <c r="N4" i="7"/>
  <c r="J15" i="7"/>
  <c r="G3" i="7"/>
  <c r="I3" i="7"/>
  <c r="K3" i="7"/>
  <c r="M3" i="7"/>
  <c r="O3" i="7"/>
  <c r="P3" i="7"/>
  <c r="Q3" i="7"/>
  <c r="R3" i="7"/>
  <c r="S3" i="7"/>
  <c r="T3" i="7"/>
  <c r="U3" i="7"/>
  <c r="V3" i="7"/>
  <c r="W3" i="7"/>
  <c r="X3" i="7"/>
  <c r="Y3" i="7"/>
  <c r="G4" i="7"/>
  <c r="I4" i="7"/>
  <c r="K4" i="7"/>
  <c r="M4" i="7"/>
  <c r="O4" i="7"/>
  <c r="P4" i="7"/>
  <c r="Q4" i="7"/>
  <c r="R4" i="7"/>
  <c r="S4" i="7"/>
  <c r="T4" i="7"/>
  <c r="U4" i="7"/>
  <c r="V4" i="7"/>
  <c r="W4" i="7"/>
  <c r="X4" i="7"/>
  <c r="Y4" i="7"/>
  <c r="G5" i="7"/>
  <c r="I5" i="7"/>
  <c r="K5" i="7"/>
  <c r="M5" i="7"/>
  <c r="O5" i="7"/>
  <c r="P5" i="7"/>
  <c r="Q5" i="7"/>
  <c r="R5" i="7"/>
  <c r="S5" i="7"/>
  <c r="T5" i="7"/>
  <c r="U5" i="7"/>
  <c r="V5" i="7"/>
  <c r="W5" i="7"/>
  <c r="X5" i="7"/>
  <c r="Y5" i="7"/>
  <c r="G6" i="7"/>
  <c r="I6" i="7"/>
  <c r="K6" i="7"/>
  <c r="M6" i="7"/>
  <c r="O6" i="7"/>
  <c r="Q6" i="7"/>
  <c r="R6" i="7"/>
  <c r="S6" i="7"/>
  <c r="T6" i="7"/>
  <c r="U6" i="7"/>
  <c r="V6" i="7"/>
  <c r="W6" i="7"/>
  <c r="X6" i="7"/>
  <c r="Y6" i="7"/>
  <c r="G7" i="7"/>
  <c r="I7" i="7"/>
  <c r="K7" i="7"/>
  <c r="M7" i="7"/>
  <c r="O7" i="7"/>
  <c r="Q7" i="7"/>
  <c r="R7" i="7"/>
  <c r="S7" i="7"/>
  <c r="T7" i="7"/>
  <c r="U7" i="7"/>
  <c r="V7" i="7"/>
  <c r="W7" i="7"/>
  <c r="X7" i="7"/>
  <c r="Y7" i="7"/>
  <c r="G8" i="7"/>
  <c r="I8" i="7"/>
  <c r="K8" i="7"/>
  <c r="M8" i="7"/>
  <c r="O8" i="7"/>
  <c r="Q8" i="7"/>
  <c r="R8" i="7"/>
  <c r="S8" i="7"/>
  <c r="T8" i="7"/>
  <c r="U8" i="7"/>
  <c r="V8" i="7"/>
  <c r="W8" i="7"/>
  <c r="X8" i="7"/>
  <c r="Y8" i="7"/>
  <c r="G9" i="7"/>
  <c r="I9" i="7"/>
  <c r="K9" i="7"/>
  <c r="M9" i="7"/>
  <c r="O9" i="7"/>
  <c r="P9" i="7"/>
  <c r="Q9" i="7"/>
  <c r="R9" i="7"/>
  <c r="S9" i="7"/>
  <c r="T9" i="7"/>
  <c r="U9" i="7"/>
  <c r="V9" i="7"/>
  <c r="W9" i="7"/>
  <c r="X9" i="7"/>
  <c r="Y9" i="7"/>
  <c r="G10" i="7"/>
  <c r="I10" i="7"/>
  <c r="K10" i="7"/>
  <c r="M10" i="7"/>
  <c r="O10" i="7"/>
  <c r="P10" i="7"/>
  <c r="Q10" i="7"/>
  <c r="R10" i="7"/>
  <c r="S10" i="7"/>
  <c r="T10" i="7"/>
  <c r="U10" i="7"/>
  <c r="V10" i="7"/>
  <c r="W10" i="7"/>
  <c r="X10" i="7"/>
  <c r="Y10" i="7"/>
  <c r="G11" i="7"/>
  <c r="I11" i="7"/>
  <c r="K11" i="7"/>
  <c r="M11" i="7"/>
  <c r="O11" i="7"/>
  <c r="P11" i="7"/>
  <c r="Q11" i="7"/>
  <c r="R11" i="7"/>
  <c r="S11" i="7"/>
  <c r="T11" i="7"/>
  <c r="U11" i="7"/>
  <c r="V11" i="7"/>
  <c r="W11" i="7"/>
  <c r="X11" i="7"/>
  <c r="Y11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G15" i="7"/>
  <c r="H15" i="7"/>
  <c r="I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F12" i="7"/>
  <c r="F13" i="7"/>
  <c r="F14" i="7"/>
  <c r="F15" i="7"/>
  <c r="F16" i="7"/>
  <c r="F17" i="7"/>
  <c r="F18" i="7"/>
  <c r="F19" i="7"/>
  <c r="F20" i="7"/>
  <c r="F21" i="7"/>
  <c r="F22" i="7"/>
  <c r="F23" i="7"/>
  <c r="C10" i="9"/>
  <c r="C11" i="9"/>
  <c r="C9" i="9"/>
  <c r="C8" i="9"/>
  <c r="B7" i="9"/>
  <c r="B3" i="8"/>
  <c r="E3" i="8"/>
  <c r="C31" i="5"/>
  <c r="C32" i="5"/>
  <c r="C33" i="5"/>
  <c r="C34" i="5"/>
  <c r="C35" i="5"/>
  <c r="C36" i="5"/>
  <c r="C30" i="5"/>
  <c r="F36" i="5"/>
  <c r="F35" i="5"/>
  <c r="F34" i="5"/>
  <c r="F33" i="5"/>
  <c r="E36" i="5"/>
  <c r="E35" i="5"/>
  <c r="E34" i="5"/>
  <c r="E33" i="5"/>
  <c r="D33" i="5"/>
  <c r="D30" i="5"/>
  <c r="D31" i="5"/>
  <c r="D32" i="5"/>
  <c r="D34" i="5"/>
  <c r="D35" i="5"/>
  <c r="D36" i="5"/>
  <c r="B17" i="6"/>
  <c r="B19" i="6"/>
  <c r="D19" i="6"/>
  <c r="C19" i="6"/>
  <c r="B18" i="6"/>
  <c r="D18" i="6"/>
  <c r="C18" i="6"/>
  <c r="D17" i="6"/>
  <c r="F17" i="6"/>
  <c r="E17" i="6"/>
  <c r="C17" i="6"/>
  <c r="E16" i="6"/>
  <c r="F16" i="6"/>
  <c r="C16" i="6"/>
  <c r="D16" i="6"/>
  <c r="B16" i="6"/>
  <c r="B15" i="6"/>
  <c r="C14" i="6"/>
  <c r="E14" i="6"/>
  <c r="D14" i="6"/>
  <c r="B14" i="6"/>
  <c r="B13" i="6"/>
</calcChain>
</file>

<file path=xl/sharedStrings.xml><?xml version="1.0" encoding="utf-8"?>
<sst xmlns="http://schemas.openxmlformats.org/spreadsheetml/2006/main" count="4988" uniqueCount="1800">
  <si>
    <t>NHGISCODE</t>
  </si>
  <si>
    <t>GJOIN1970</t>
  </si>
  <si>
    <t>GJOIN1980</t>
  </si>
  <si>
    <t>GJOIN1990</t>
  </si>
  <si>
    <t>GJOIN2000</t>
  </si>
  <si>
    <t>GJOIN2010</t>
  </si>
  <si>
    <t>GJOIN2012</t>
  </si>
  <si>
    <t>STATE</t>
  </si>
  <si>
    <t>STATEFP</t>
  </si>
  <si>
    <t>STATENH</t>
  </si>
  <si>
    <t>COUNTY</t>
  </si>
  <si>
    <t>COUNTYFP</t>
  </si>
  <si>
    <t>COUNTYNH</t>
  </si>
  <si>
    <t>TRACTA</t>
  </si>
  <si>
    <t>NAME2000</t>
  </si>
  <si>
    <t>NAME2010</t>
  </si>
  <si>
    <t>NAME2012</t>
  </si>
  <si>
    <t>B69AA2000</t>
  </si>
  <si>
    <t>B69AA125</t>
  </si>
  <si>
    <t>B69AA125M</t>
  </si>
  <si>
    <t>B69AB2000</t>
  </si>
  <si>
    <t>B69AB125</t>
  </si>
  <si>
    <t>B69AB125M</t>
  </si>
  <si>
    <t>B69AC2000</t>
  </si>
  <si>
    <t>B69AC125</t>
  </si>
  <si>
    <t>B69AC125M</t>
  </si>
  <si>
    <t>B70AA2000</t>
  </si>
  <si>
    <t>B70AA125</t>
  </si>
  <si>
    <t>B70AA125M</t>
  </si>
  <si>
    <t>B70AB2000</t>
  </si>
  <si>
    <t>B70AB125</t>
  </si>
  <si>
    <t>B70AB125M</t>
  </si>
  <si>
    <t>B70AC2000</t>
  </si>
  <si>
    <t>B70AC125</t>
  </si>
  <si>
    <t>B70AC125M</t>
  </si>
  <si>
    <t>B70AD2000</t>
  </si>
  <si>
    <t>B70AD125</t>
  </si>
  <si>
    <t>B70AD125M</t>
  </si>
  <si>
    <t>B70AE2000</t>
  </si>
  <si>
    <t>B70AE125</t>
  </si>
  <si>
    <t>B70AE125M</t>
  </si>
  <si>
    <t>B70AF2000</t>
  </si>
  <si>
    <t>B70AF125</t>
  </si>
  <si>
    <t>B70AF125M</t>
  </si>
  <si>
    <t>B70AG2000</t>
  </si>
  <si>
    <t>B70AG125</t>
  </si>
  <si>
    <t>B70AG125M</t>
  </si>
  <si>
    <t>B70AH2000</t>
  </si>
  <si>
    <t>B70AH125</t>
  </si>
  <si>
    <t>B70AH125M</t>
  </si>
  <si>
    <t>B70AI2000</t>
  </si>
  <si>
    <t>B70AI125</t>
  </si>
  <si>
    <t>B70AI125M</t>
  </si>
  <si>
    <t>B70AJ2000</t>
  </si>
  <si>
    <t>B70AJ125</t>
  </si>
  <si>
    <t>B70AJ125M</t>
  </si>
  <si>
    <t>B37AA2000</t>
  </si>
  <si>
    <t>B37AA2010</t>
  </si>
  <si>
    <t>B37AB2000</t>
  </si>
  <si>
    <t>B37AB2010</t>
  </si>
  <si>
    <t>NHGIS Integrated Geographic Unit Code</t>
  </si>
  <si>
    <t>GIS Join Match Code, 1970</t>
  </si>
  <si>
    <t>GIS Join Match Code, 1980</t>
  </si>
  <si>
    <t>GIS Join Match Code, 1990</t>
  </si>
  <si>
    <t>GIS Join Match Code, 2000</t>
  </si>
  <si>
    <t>GIS Join Match Code, 2010</t>
  </si>
  <si>
    <t>GIS Join Match Code, 2012</t>
  </si>
  <si>
    <t>NHGIS Integrated State Name</t>
  </si>
  <si>
    <t>FIPS State Code</t>
  </si>
  <si>
    <t>NHGIS Integrated State Code</t>
  </si>
  <si>
    <t>NHGIS Integrated County Name</t>
  </si>
  <si>
    <t>FIPS County Code</t>
  </si>
  <si>
    <t>NHGIS Integrated County Code</t>
  </si>
  <si>
    <t>NHGIS Integrated Census Tract Code</t>
  </si>
  <si>
    <t>Area Name, 2000</t>
  </si>
  <si>
    <t>Area Name, 2010</t>
  </si>
  <si>
    <t>Area Name, 2012</t>
  </si>
  <si>
    <t>2000: Persons: 25 years and over ~ Less than 9th grade</t>
  </si>
  <si>
    <t>2008-2012: Persons: 25 years and over ~ Less than 9th grade</t>
  </si>
  <si>
    <t>Margin of error: 2008-2012: Persons: 25 years and over ~ Less than 9th grade</t>
  </si>
  <si>
    <t>2000: Persons: 25 years and over ~ 9th grade to 3 years of college (until 1980) or to some college or associate's degree (since 1990)</t>
  </si>
  <si>
    <t>2008-2012: Persons: 25 years and over ~ 9th grade to 3 years of college (until 1980) or to some college or associate's degree (since 1990)</t>
  </si>
  <si>
    <t>Margin of error: 2008-2012: Persons: 25 years and over ~ 9th grade to 3 years of college (until 1980) or to some college or associate's degree (since 1990)</t>
  </si>
  <si>
    <t>2000: Persons: 25 years and over ~ 4 or more years of college (until 1980) or bachelor's degree or higher (since 1990)</t>
  </si>
  <si>
    <t>2008-2012: Persons: 25 years and over ~ 4 or more years of college (until 1980) or bachelor's degree or higher (since 1990)</t>
  </si>
  <si>
    <t>Margin of error: 2008-2012: Persons: 25 years and over ~ 4 or more years of college (until 1980) or bachelor's degree or higher (since 1990)</t>
  </si>
  <si>
    <t>2000: Households: Income less than $10,000</t>
  </si>
  <si>
    <t>2008-2012: Households: Income less than $10,000</t>
  </si>
  <si>
    <t>Margin of error: 2008-2012: Households: Income less than $10,000</t>
  </si>
  <si>
    <t>2000: Households: Income $10,000 to $14,999</t>
  </si>
  <si>
    <t>2008-2012: Households: Income $10,000 to $14,999</t>
  </si>
  <si>
    <t>Margin of error: 2008-2012: Households: Income $10,000 to $14,999</t>
  </si>
  <si>
    <t>2000: Households: Income $15,000 to $19,999</t>
  </si>
  <si>
    <t>2008-2012: Households: Income $15,000 to $19,999</t>
  </si>
  <si>
    <t>Margin of error: 2008-2012: Households: Income $15,000 to $19,999</t>
  </si>
  <si>
    <t>2000: Households: Income $20,000 to $24,999</t>
  </si>
  <si>
    <t>2008-2012: Households: Income $20,000 to $24,999</t>
  </si>
  <si>
    <t>Margin of error: 2008-2012: Households: Income $20,000 to $24,999</t>
  </si>
  <si>
    <t>2000: Households: Income $25,000 to $29,999</t>
  </si>
  <si>
    <t>2008-2012: Households: Income $25,000 to $29,999</t>
  </si>
  <si>
    <t>Margin of error: 2008-2012: Households: Income $25,000 to $29,999</t>
  </si>
  <si>
    <t>2000: Households: Income $30,000 to $34,999</t>
  </si>
  <si>
    <t>2008-2012: Households: Income $30,000 to $34,999</t>
  </si>
  <si>
    <t>Margin of error: 2008-2012: Households: Income $30,000 to $34,999</t>
  </si>
  <si>
    <t>2000: Households: Income $35,000 to $39,999</t>
  </si>
  <si>
    <t>2008-2012: Households: Income $35,000 to $39,999</t>
  </si>
  <si>
    <t>Margin of error: 2008-2012: Households: Income $35,000 to $39,999</t>
  </si>
  <si>
    <t>2000: Households: Income $40,000 to $49,999</t>
  </si>
  <si>
    <t>2008-2012: Households: Income $40,000 to $49,999</t>
  </si>
  <si>
    <t>Margin of error: 2008-2012: Households: Income $40,000 to $49,999</t>
  </si>
  <si>
    <t>2000: Households: Income $50,000 to $74,999</t>
  </si>
  <si>
    <t>2008-2012: Households: Income $50,000 to $74,999</t>
  </si>
  <si>
    <t>Margin of error: 2008-2012: Households: Income $50,000 to $74,999</t>
  </si>
  <si>
    <t>2000: Households: Income $75,000 or more</t>
  </si>
  <si>
    <t>2008-2012: Households: Income $75,000 or more</t>
  </si>
  <si>
    <t>Margin of error: 2008-2012: Households: Income $75,000 or more</t>
  </si>
  <si>
    <t>2000: Housing units: Owner occupied</t>
  </si>
  <si>
    <t>2010: Housing units: Owner occupied</t>
  </si>
  <si>
    <t>2000: Housing units: Renter occupied</t>
  </si>
  <si>
    <t>2010: Housing units: Renter occupied</t>
  </si>
  <si>
    <t>Census Tract 201</t>
  </si>
  <si>
    <t>Census Tract 202</t>
  </si>
  <si>
    <t>Census Tract 206</t>
  </si>
  <si>
    <t>Census Tract 207</t>
  </si>
  <si>
    <t>Census Tract 208</t>
  </si>
  <si>
    <t>Census Tract 209</t>
  </si>
  <si>
    <t>Census Tract 210</t>
  </si>
  <si>
    <t>Census Tract 211</t>
  </si>
  <si>
    <t>Census Tract 101</t>
  </si>
  <si>
    <t>Census Tract 102</t>
  </si>
  <si>
    <t>Census Tract 105</t>
  </si>
  <si>
    <t>Census Tract 106</t>
  </si>
  <si>
    <t>Census Tract 100.01</t>
  </si>
  <si>
    <t>Census Tract 100.02</t>
  </si>
  <si>
    <t>Census Tract 1</t>
  </si>
  <si>
    <t>Census Tract 2</t>
  </si>
  <si>
    <t>Census Tract 10</t>
  </si>
  <si>
    <t>Census Tract 12.01</t>
  </si>
  <si>
    <t>Census Tract 12.02</t>
  </si>
  <si>
    <t>Census Tract 14</t>
  </si>
  <si>
    <t>Census Tract 15</t>
  </si>
  <si>
    <t>Census Tract 19</t>
  </si>
  <si>
    <t>Census Tract 20</t>
  </si>
  <si>
    <t>Census Tract 25.01</t>
  </si>
  <si>
    <t>Census Tract 25.02</t>
  </si>
  <si>
    <t>Census Tract 26</t>
  </si>
  <si>
    <t>Census Tract 212</t>
  </si>
  <si>
    <t>Census Tract 213</t>
  </si>
  <si>
    <t>Census Tract 214</t>
  </si>
  <si>
    <t>Census Tract 301</t>
  </si>
  <si>
    <t>Census Tract 302</t>
  </si>
  <si>
    <t>Census Tract 303</t>
  </si>
  <si>
    <t>Census Tract 306</t>
  </si>
  <si>
    <t>Census Tract 307</t>
  </si>
  <si>
    <t>Census Tract 309</t>
  </si>
  <si>
    <t>Census Tract 311</t>
  </si>
  <si>
    <t>Census Tract 312</t>
  </si>
  <si>
    <t>Census Tract 313</t>
  </si>
  <si>
    <t>Census Tract 104.02</t>
  </si>
  <si>
    <t>Census Tract 21</t>
  </si>
  <si>
    <t>Census Tract 23.03</t>
  </si>
  <si>
    <t>Census Tract 31</t>
  </si>
  <si>
    <t>Census Tract 32</t>
  </si>
  <si>
    <t>Census Tract 38.02</t>
  </si>
  <si>
    <t>Census Tract 38.03</t>
  </si>
  <si>
    <t>Census Tract 42</t>
  </si>
  <si>
    <t>Census Tract 45</t>
  </si>
  <si>
    <t>Census Tract 48</t>
  </si>
  <si>
    <t>Census Tract 49</t>
  </si>
  <si>
    <t>Census Tract 50</t>
  </si>
  <si>
    <t>Census Tract 52</t>
  </si>
  <si>
    <t>Census Tract 55</t>
  </si>
  <si>
    <t>Census Tract 56</t>
  </si>
  <si>
    <t>Census Tract 58</t>
  </si>
  <si>
    <t>Census Tract 204.01</t>
  </si>
  <si>
    <t>Census Tract 204.02</t>
  </si>
  <si>
    <t>Census Tract 3.01</t>
  </si>
  <si>
    <t>Census Tract 3.02</t>
  </si>
  <si>
    <t>Census Tract 4.01</t>
  </si>
  <si>
    <t>Census Tract 4.02</t>
  </si>
  <si>
    <t>Census Tract 5.01</t>
  </si>
  <si>
    <t>Census Tract 5.02</t>
  </si>
  <si>
    <t>Census Tract 6.01</t>
  </si>
  <si>
    <t>Census Tract 6.02</t>
  </si>
  <si>
    <t>Census Tract 7.01</t>
  </si>
  <si>
    <t>Census Tract 7.02</t>
  </si>
  <si>
    <t>Census Tract 9.01</t>
  </si>
  <si>
    <t>Census Tract 9.02</t>
  </si>
  <si>
    <t>Census Tract 13.01</t>
  </si>
  <si>
    <t>Census Tract 13.02</t>
  </si>
  <si>
    <t>Census Tract 18.01</t>
  </si>
  <si>
    <t>Census Tract 27.01</t>
  </si>
  <si>
    <t>Census Tract 28.01</t>
  </si>
  <si>
    <t>Census Tract 28.02</t>
  </si>
  <si>
    <t>Census Tract 30</t>
  </si>
  <si>
    <t>Census Tract 304.01</t>
  </si>
  <si>
    <t>Census Tract 304.02</t>
  </si>
  <si>
    <t>Census Tract 308.01</t>
  </si>
  <si>
    <t>Census Tract 23.01</t>
  </si>
  <si>
    <t>Census Tract 23.02</t>
  </si>
  <si>
    <t>Census Tract 33.01</t>
  </si>
  <si>
    <t>Census Tract 33.02</t>
  </si>
  <si>
    <t>Census Tract 34.02</t>
  </si>
  <si>
    <t>Census Tract 35.01</t>
  </si>
  <si>
    <t>Census Tract 35.02</t>
  </si>
  <si>
    <t>Census Tract 36.02</t>
  </si>
  <si>
    <t>Census Tract 39.01</t>
  </si>
  <si>
    <t>Census Tract 39.02</t>
  </si>
  <si>
    <t>Census Tract 43</t>
  </si>
  <si>
    <t>Census Tract 44</t>
  </si>
  <si>
    <t>Census Tract 47</t>
  </si>
  <si>
    <t>Census Tract 51</t>
  </si>
  <si>
    <t>Census Tract 53</t>
  </si>
  <si>
    <t>Census Tract 54</t>
  </si>
  <si>
    <t>Census Tract 57</t>
  </si>
  <si>
    <t>Census Tract 59</t>
  </si>
  <si>
    <t>Census Tract 62</t>
  </si>
  <si>
    <t>Census Tract 64.01</t>
  </si>
  <si>
    <t>Census Tract 64.02</t>
  </si>
  <si>
    <t>Census Tract 64.03</t>
  </si>
  <si>
    <t>Census Tract 64.04</t>
  </si>
  <si>
    <t>Census Tract 65.01</t>
  </si>
  <si>
    <t>Census Tract 65.02</t>
  </si>
  <si>
    <t>Census Tract 67.01</t>
  </si>
  <si>
    <t>Census Tract 67.02</t>
  </si>
  <si>
    <t>Census Tract 68.01</t>
  </si>
  <si>
    <t>Census Tract 68.02</t>
  </si>
  <si>
    <t>Census Tract 70</t>
  </si>
  <si>
    <t>Census Tract 72.01</t>
  </si>
  <si>
    <t>Census Tract 72.02</t>
  </si>
  <si>
    <t>Census Tract 73</t>
  </si>
  <si>
    <t>Census Tract 74</t>
  </si>
  <si>
    <t>Census Tract 75</t>
  </si>
  <si>
    <t>Census Tract 76</t>
  </si>
  <si>
    <t>Census Tract 77</t>
  </si>
  <si>
    <t>Census Tract 22.01</t>
  </si>
  <si>
    <t>Census Tract 22.02</t>
  </si>
  <si>
    <t>Census Tract 61</t>
  </si>
  <si>
    <t>Census Tract 301.02</t>
  </si>
  <si>
    <t>Census Tract 305.01</t>
  </si>
  <si>
    <t>Census Tract 305.02</t>
  </si>
  <si>
    <t>Census Tract 9800</t>
  </si>
  <si>
    <t>Census Tract 103.03</t>
  </si>
  <si>
    <t>Census Tract 104.05</t>
  </si>
  <si>
    <t>Census Tract 104.06</t>
  </si>
  <si>
    <t>Census Tract 104.07</t>
  </si>
  <si>
    <t>Census Tract 215</t>
  </si>
  <si>
    <t>Census Tract 217</t>
  </si>
  <si>
    <t>Census Tract 219</t>
  </si>
  <si>
    <t>Washington County</t>
  </si>
  <si>
    <t>Census Tract 8.01</t>
  </si>
  <si>
    <t>Census Tract 8.02</t>
  </si>
  <si>
    <t>Census Tract 16.01</t>
  </si>
  <si>
    <t>Census Tract 16.02</t>
  </si>
  <si>
    <t>Census Tract 17.01</t>
  </si>
  <si>
    <t>Census Tract 17.02</t>
  </si>
  <si>
    <t>Census Tract 18.02</t>
  </si>
  <si>
    <t>Census Tract 27.02</t>
  </si>
  <si>
    <t>Census Tract 11.01</t>
  </si>
  <si>
    <t>Census Tract 11.02</t>
  </si>
  <si>
    <t>Census Tract 205.01</t>
  </si>
  <si>
    <t>Census Tract 205.02</t>
  </si>
  <si>
    <t>Census Tract 29.01</t>
  </si>
  <si>
    <t>Census Tract 29.03</t>
  </si>
  <si>
    <t>Census Tract 37.01</t>
  </si>
  <si>
    <t>Census Tract 37.02</t>
  </si>
  <si>
    <t>Census Tract 38.01</t>
  </si>
  <si>
    <t>Census Tract 40.01</t>
  </si>
  <si>
    <t>Census Tract 203.02</t>
  </si>
  <si>
    <t>Census Tract 203.03</t>
  </si>
  <si>
    <t>Census Tract 203.04</t>
  </si>
  <si>
    <t>Census Tract 204.03</t>
  </si>
  <si>
    <t>Census Tract 204.04</t>
  </si>
  <si>
    <t>Census Tract 205.03</t>
  </si>
  <si>
    <t>Census Tract 205.04</t>
  </si>
  <si>
    <t>Census Tract 301.01</t>
  </si>
  <si>
    <t>Census Tract 308.03</t>
  </si>
  <si>
    <t>Census Tract 308.04</t>
  </si>
  <si>
    <t>Census Tract 308.05</t>
  </si>
  <si>
    <t>Census Tract 308.06</t>
  </si>
  <si>
    <t>Census Tract 310.03</t>
  </si>
  <si>
    <t>Census Tract 310.05</t>
  </si>
  <si>
    <t>Census Tract 310.06</t>
  </si>
  <si>
    <t>Census Tract 22.03</t>
  </si>
  <si>
    <t>Census Tract 104.08</t>
  </si>
  <si>
    <t>Census Tract 104.09</t>
  </si>
  <si>
    <t>Census Tract 314.02</t>
  </si>
  <si>
    <t>Census Tract 314.03</t>
  </si>
  <si>
    <t>Census Tract 314.04</t>
  </si>
  <si>
    <t>Census Tract 315.04</t>
  </si>
  <si>
    <t>Census Tract 29.02</t>
  </si>
  <si>
    <t>Census Tract 40.02</t>
  </si>
  <si>
    <t>Census Tract 46.01</t>
  </si>
  <si>
    <t>Census Tract 46.02</t>
  </si>
  <si>
    <t>Census Tract 63</t>
  </si>
  <si>
    <t>Census Tract 66.01</t>
  </si>
  <si>
    <t>Census Tract 66.02</t>
  </si>
  <si>
    <t>Census Tract 69</t>
  </si>
  <si>
    <t>Census Tract 71</t>
  </si>
  <si>
    <t>Census Tract 78</t>
  </si>
  <si>
    <t>Census Tract 79</t>
  </si>
  <si>
    <t>Census Tract 81</t>
  </si>
  <si>
    <t>Census Tract 83.01</t>
  </si>
  <si>
    <t>Census Tract 83.02</t>
  </si>
  <si>
    <t>Census Tract 41.01</t>
  </si>
  <si>
    <t>Census Tract 41.02</t>
  </si>
  <si>
    <t>Census Tract 60.02</t>
  </si>
  <si>
    <t>Census Tract 24.01</t>
  </si>
  <si>
    <t>Census Tract 24.02</t>
  </si>
  <si>
    <t>Census Tract 103.04</t>
  </si>
  <si>
    <t>Census Tract 103.05</t>
  </si>
  <si>
    <t>Census Tract 103.06</t>
  </si>
  <si>
    <t>Census Tract 218.02</t>
  </si>
  <si>
    <t>Census Tract 320.02</t>
  </si>
  <si>
    <t>Census Tract 320.03</t>
  </si>
  <si>
    <t>Census Tract 218.01</t>
  </si>
  <si>
    <t>Census Tract 223</t>
  </si>
  <si>
    <t>Census Tract 224</t>
  </si>
  <si>
    <t>Census Tract 225</t>
  </si>
  <si>
    <t>Census Tract 228</t>
  </si>
  <si>
    <t>Census Tract 230</t>
  </si>
  <si>
    <t>Census Tract 231</t>
  </si>
  <si>
    <t>Census Tract 233</t>
  </si>
  <si>
    <t>Census Tract 235</t>
  </si>
  <si>
    <t>Census Tract 236</t>
  </si>
  <si>
    <t>Census Tract 237</t>
  </si>
  <si>
    <t>Census Tract 238</t>
  </si>
  <si>
    <t>Census Tract 239</t>
  </si>
  <si>
    <t>Census Tract 317.03</t>
  </si>
  <si>
    <t>Census Tract 317.04</t>
  </si>
  <si>
    <t>Census Tract 86</t>
  </si>
  <si>
    <t>Census Tract 88</t>
  </si>
  <si>
    <t>Census Tract 92.01</t>
  </si>
  <si>
    <t>Census Tract 95.01</t>
  </si>
  <si>
    <t>Census Tract 95.02</t>
  </si>
  <si>
    <t>Census Tract 96.04</t>
  </si>
  <si>
    <t>Census Tract 96.05</t>
  </si>
  <si>
    <t>Census Tract 96.06</t>
  </si>
  <si>
    <t>Census Tract 34.01</t>
  </si>
  <si>
    <t>Census Tract 36.01</t>
  </si>
  <si>
    <t>Census Tract 36.03</t>
  </si>
  <si>
    <t>Census Tract 80.01</t>
  </si>
  <si>
    <t>Census Tract 80.02</t>
  </si>
  <si>
    <t>Census Tract 85</t>
  </si>
  <si>
    <t>Census Tract 89.01</t>
  </si>
  <si>
    <t>Census Tract 91.02</t>
  </si>
  <si>
    <t>Census Tract 92.02</t>
  </si>
  <si>
    <t>Census Tract 94</t>
  </si>
  <si>
    <t>Census Tract 99.01</t>
  </si>
  <si>
    <t>Census Tract 99.02</t>
  </si>
  <si>
    <t>Census Tract 99.03</t>
  </si>
  <si>
    <t>Census Tract 99.04</t>
  </si>
  <si>
    <t>Census Tract 99.05</t>
  </si>
  <si>
    <t>Census Tract 99.06</t>
  </si>
  <si>
    <t>Census Tract 104.10</t>
  </si>
  <si>
    <t>Census Tract 104.11</t>
  </si>
  <si>
    <t>Census Tract 89.02</t>
  </si>
  <si>
    <t>Census Tract 90</t>
  </si>
  <si>
    <t>Census Tract 91.01</t>
  </si>
  <si>
    <t>Census Tract 93.01</t>
  </si>
  <si>
    <t>Census Tract 96.03</t>
  </si>
  <si>
    <t>Census Tract 98.01</t>
  </si>
  <si>
    <t>Census Tract 98.04</t>
  </si>
  <si>
    <t>Census Tract 220</t>
  </si>
  <si>
    <t>Census Tract 227.02</t>
  </si>
  <si>
    <t>Census Tract 227.03</t>
  </si>
  <si>
    <t>Census Tract 227.04</t>
  </si>
  <si>
    <t>Census Tract 229.01</t>
  </si>
  <si>
    <t>Census Tract 229.02</t>
  </si>
  <si>
    <t>Census Tract 229.03</t>
  </si>
  <si>
    <t>Census Tract 230.01</t>
  </si>
  <si>
    <t>Census Tract 230.02</t>
  </si>
  <si>
    <t>Census Tract 327</t>
  </si>
  <si>
    <t>Census Tract 328</t>
  </si>
  <si>
    <t>Census Tract 329.01</t>
  </si>
  <si>
    <t>Census Tract 329.02</t>
  </si>
  <si>
    <t>Census Tract 330</t>
  </si>
  <si>
    <t>Census Tract 331</t>
  </si>
  <si>
    <t>Census Tract 82.01</t>
  </si>
  <si>
    <t>Census Tract 82.02</t>
  </si>
  <si>
    <t>Census Tract 87</t>
  </si>
  <si>
    <t>Census Tract 60.01</t>
  </si>
  <si>
    <t>Census Tract 93.02</t>
  </si>
  <si>
    <t>Census Tract 98.03</t>
  </si>
  <si>
    <t>Census Tract 99.07</t>
  </si>
  <si>
    <t>Census Tract 97.01</t>
  </si>
  <si>
    <t>Census Tract 97.02</t>
  </si>
  <si>
    <t>Census Tract 310.04</t>
  </si>
  <si>
    <t>Census Tract 315.06</t>
  </si>
  <si>
    <t>Census Tract 315.07</t>
  </si>
  <si>
    <t>Census Tract 315.08</t>
  </si>
  <si>
    <t>Census Tract 316.05</t>
  </si>
  <si>
    <t>Census Tract 317.05</t>
  </si>
  <si>
    <t>Census Tract 317.06</t>
  </si>
  <si>
    <t>Census Tract 318.04</t>
  </si>
  <si>
    <t>Census Tract 318.05</t>
  </si>
  <si>
    <t>Census Tract 318.06</t>
  </si>
  <si>
    <t>Census Tract 318.07</t>
  </si>
  <si>
    <t>Census Tract 318.08</t>
  </si>
  <si>
    <t>Census Tract 318.09</t>
  </si>
  <si>
    <t>Census Tract 319.03</t>
  </si>
  <si>
    <t>Census Tract 320.01</t>
  </si>
  <si>
    <t>Census Tract 320.04</t>
  </si>
  <si>
    <t>Census Tract 320.05</t>
  </si>
  <si>
    <t>Census Tract 321.03</t>
  </si>
  <si>
    <t>Census Tract 321.04</t>
  </si>
  <si>
    <t>Census Tract 321.05</t>
  </si>
  <si>
    <t>Census Tract 321.06</t>
  </si>
  <si>
    <t>Census Tract 321.07</t>
  </si>
  <si>
    <t>Census Tract 321.08</t>
  </si>
  <si>
    <t>Census Tract 321.09</t>
  </si>
  <si>
    <t>Census Tract 321.10</t>
  </si>
  <si>
    <t>Census Tract 322</t>
  </si>
  <si>
    <t>Census Tract 323</t>
  </si>
  <si>
    <t>Census Tract 325</t>
  </si>
  <si>
    <t>Census Tract 331.01</t>
  </si>
  <si>
    <t>Census Tract 331.02</t>
  </si>
  <si>
    <t>Census Tract 223.01</t>
  </si>
  <si>
    <t>Census Tract 223.02</t>
  </si>
  <si>
    <t>Census Tract 226.01</t>
  </si>
  <si>
    <t>Census Tract 226.02</t>
  </si>
  <si>
    <t>Census Tract 241</t>
  </si>
  <si>
    <t>Census Tract 242</t>
  </si>
  <si>
    <t>Census Tract 243.01</t>
  </si>
  <si>
    <t>Census Tract 243.02</t>
  </si>
  <si>
    <t>Census Tract 221.01</t>
  </si>
  <si>
    <t>Census Tract 221.04</t>
  </si>
  <si>
    <t>Census Tract 221.05</t>
  </si>
  <si>
    <t>Census Tract 222.01</t>
  </si>
  <si>
    <t>Census Tract 222.03</t>
  </si>
  <si>
    <t>Census Tract 222.05</t>
  </si>
  <si>
    <t>Census Tract 222.06</t>
  </si>
  <si>
    <t>Census Tract 222.07</t>
  </si>
  <si>
    <t>Census Tract 222.08</t>
  </si>
  <si>
    <t>Census Tract 315.09</t>
  </si>
  <si>
    <t>Census Tract 216.01</t>
  </si>
  <si>
    <t>Census Tract 216.02</t>
  </si>
  <si>
    <t>Census Tract 222.04</t>
  </si>
  <si>
    <t>Census Tract 234.04</t>
  </si>
  <si>
    <t>Census Tract 84</t>
  </si>
  <si>
    <t>Census Tract 240</t>
  </si>
  <si>
    <t>Census Tract 239.01</t>
  </si>
  <si>
    <t>Census Tract 239.02</t>
  </si>
  <si>
    <t>Census Tract 243.03</t>
  </si>
  <si>
    <t>Census Tract 243.04</t>
  </si>
  <si>
    <t>Census Tract 205.05</t>
  </si>
  <si>
    <t>Census Tract 221.03</t>
  </si>
  <si>
    <t>Census Tract 221.07</t>
  </si>
  <si>
    <t>Census Tract 221.08</t>
  </si>
  <si>
    <t>Census Tract 332</t>
  </si>
  <si>
    <t>Census Tract 333</t>
  </si>
  <si>
    <t>Census Tract 334</t>
  </si>
  <si>
    <t>Census Tract 335</t>
  </si>
  <si>
    <t>Census Tract 336</t>
  </si>
  <si>
    <t>Census Tract 234.01</t>
  </si>
  <si>
    <t>Census Tract 234.02</t>
  </si>
  <si>
    <t>Census Tract 319.04</t>
  </si>
  <si>
    <t>Census Tract 234.03</t>
  </si>
  <si>
    <t>Census Tract 324.03</t>
  </si>
  <si>
    <t>Census Tract 324.04</t>
  </si>
  <si>
    <t>Census Tract 325.02</t>
  </si>
  <si>
    <t>Census Tract 325.03</t>
  </si>
  <si>
    <t>Census Tract 333.01</t>
  </si>
  <si>
    <t>Census Tract 333.02</t>
  </si>
  <si>
    <t>Census Tract 232.01</t>
  </si>
  <si>
    <t>Census Tract 325.01</t>
  </si>
  <si>
    <t>Oregon</t>
  </si>
  <si>
    <t>G4100050020100</t>
  </si>
  <si>
    <t>G41000500201</t>
  </si>
  <si>
    <t>Clackamas County</t>
  </si>
  <si>
    <t>Census Tract 201, Clackamas County, Oregon</t>
  </si>
  <si>
    <t>G4100050020200</t>
  </si>
  <si>
    <t>G41000500202</t>
  </si>
  <si>
    <t>Census Tract 202, Clackamas County, Oregon</t>
  </si>
  <si>
    <t>G4100050020300</t>
  </si>
  <si>
    <t>G41000500203</t>
  </si>
  <si>
    <t>G4100050020301</t>
  </si>
  <si>
    <t>G4100050020302</t>
  </si>
  <si>
    <t>Census Tract 203.02, Clackamas County, Oregon</t>
  </si>
  <si>
    <t>G4100050020303</t>
  </si>
  <si>
    <t>Census Tract 203.03, Clackamas County, Oregon</t>
  </si>
  <si>
    <t>G4100050020304</t>
  </si>
  <si>
    <t>Census Tract 203.04, Clackamas County, Oregon</t>
  </si>
  <si>
    <t>G4100050020400</t>
  </si>
  <si>
    <t>G41000500204</t>
  </si>
  <si>
    <t>G4100050020401</t>
  </si>
  <si>
    <t>Census Tract 204.01, Clackamas County, Oregon</t>
  </si>
  <si>
    <t>G4100050020402</t>
  </si>
  <si>
    <t>G4100050020403</t>
  </si>
  <si>
    <t>Census Tract 204.03, Clackamas County, Oregon</t>
  </si>
  <si>
    <t>G4100050020404</t>
  </si>
  <si>
    <t>Census Tract 204.04, Clackamas County, Oregon</t>
  </si>
  <si>
    <t>G4100050020500</t>
  </si>
  <si>
    <t>G41000500205</t>
  </si>
  <si>
    <t>G4100050020501</t>
  </si>
  <si>
    <t>Census Tract 205.01, Clackamas County, Oregon</t>
  </si>
  <si>
    <t>G4100050020502</t>
  </si>
  <si>
    <t>G4100050020503</t>
  </si>
  <si>
    <t>Census Tract 205.03, Clackamas County, Oregon</t>
  </si>
  <si>
    <t>G4100050020504</t>
  </si>
  <si>
    <t>Census Tract 205.04, Clackamas County, Oregon</t>
  </si>
  <si>
    <t>G4100050020505</t>
  </si>
  <si>
    <t>Census Tract 205.05, Clackamas County, Oregon</t>
  </si>
  <si>
    <t>G4100050020600</t>
  </si>
  <si>
    <t>G41000500206</t>
  </si>
  <si>
    <t>Census Tract 206, Clackamas County, Oregon</t>
  </si>
  <si>
    <t>G4100050020700</t>
  </si>
  <si>
    <t>G41000500207</t>
  </si>
  <si>
    <t>Census Tract 207, Clackamas County, Oregon</t>
  </si>
  <si>
    <t>G4100050020800</t>
  </si>
  <si>
    <t>G41000500208</t>
  </si>
  <si>
    <t>Census Tract 208, Clackamas County, Oregon</t>
  </si>
  <si>
    <t>G4100050020900</t>
  </si>
  <si>
    <t>G41000500209</t>
  </si>
  <si>
    <t>Census Tract 209, Clackamas County, Oregon</t>
  </si>
  <si>
    <t>G4100050021000</t>
  </si>
  <si>
    <t>G41000500210</t>
  </si>
  <si>
    <t>Census Tract 210, Clackamas County, Oregon</t>
  </si>
  <si>
    <t>G4100050021100</t>
  </si>
  <si>
    <t>G41000500211</t>
  </si>
  <si>
    <t>Census Tract 211, Clackamas County, Oregon</t>
  </si>
  <si>
    <t>G4100050021200</t>
  </si>
  <si>
    <t>G41000500212</t>
  </si>
  <si>
    <t>Census Tract 212, Clackamas County, Oregon</t>
  </si>
  <si>
    <t>G4100050021300</t>
  </si>
  <si>
    <t>G41000500213</t>
  </si>
  <si>
    <t>Census Tract 213, Clackamas County, Oregon</t>
  </si>
  <si>
    <t>G4100050021400</t>
  </si>
  <si>
    <t>G41000500214</t>
  </si>
  <si>
    <t>Census Tract 214, Clackamas County, Oregon</t>
  </si>
  <si>
    <t>G4100050021500</t>
  </si>
  <si>
    <t>G41000500215</t>
  </si>
  <si>
    <t>Census Tract 215, Clackamas County, Oregon</t>
  </si>
  <si>
    <t>G4100050021600</t>
  </si>
  <si>
    <t>G41000500216</t>
  </si>
  <si>
    <t>G4100050021601</t>
  </si>
  <si>
    <t>Census Tract 216.01, Clackamas County, Oregon</t>
  </si>
  <si>
    <t>G4100050021602</t>
  </si>
  <si>
    <t>Census Tract 216.02, Clackamas County, Oregon</t>
  </si>
  <si>
    <t>G4100050021700</t>
  </si>
  <si>
    <t>G41000500217</t>
  </si>
  <si>
    <t>Census Tract 217, Clackamas County, Oregon</t>
  </si>
  <si>
    <t>G4100050021800</t>
  </si>
  <si>
    <t>G41000500218</t>
  </si>
  <si>
    <t>G4100050021801</t>
  </si>
  <si>
    <t>Census Tract 218.01, Clackamas County, Oregon</t>
  </si>
  <si>
    <t>G4100050021802</t>
  </si>
  <si>
    <t>Census Tract 218.02, Clackamas County, Oregon</t>
  </si>
  <si>
    <t>G4100050021900</t>
  </si>
  <si>
    <t>G41000500219</t>
  </si>
  <si>
    <t>Census Tract 219, Clackamas County, Oregon</t>
  </si>
  <si>
    <t>G4100050022000</t>
  </si>
  <si>
    <t>G41000500220</t>
  </si>
  <si>
    <t>Census Tract 220, Clackamas County, Oregon</t>
  </si>
  <si>
    <t>G4100050022100</t>
  </si>
  <si>
    <t>G41000500221</t>
  </si>
  <si>
    <t>G4100050022101</t>
  </si>
  <si>
    <t>Census Tract 221.01, Clackamas County, Oregon</t>
  </si>
  <si>
    <t>G4100050022102</t>
  </si>
  <si>
    <t>G4100050022103</t>
  </si>
  <si>
    <t>Census Tract 221.03, Clackamas County, Oregon</t>
  </si>
  <si>
    <t>G4100050022104</t>
  </si>
  <si>
    <t>G4100050022105</t>
  </si>
  <si>
    <t>Census Tract 221.05, Clackamas County, Oregon</t>
  </si>
  <si>
    <t>G4100050022107</t>
  </si>
  <si>
    <t>Census Tract 221.07, Clackamas County, Oregon</t>
  </si>
  <si>
    <t>G4100050022108</t>
  </si>
  <si>
    <t>Census Tract 221.08, Clackamas County, Oregon</t>
  </si>
  <si>
    <t>G4100050022200</t>
  </si>
  <si>
    <t>G41000500222</t>
  </si>
  <si>
    <t>G4100050022201</t>
  </si>
  <si>
    <t>Census Tract 222.01, Clackamas County, Oregon</t>
  </si>
  <si>
    <t>G4100050022202</t>
  </si>
  <si>
    <t>G4100050022203</t>
  </si>
  <si>
    <t>G4100050022204</t>
  </si>
  <si>
    <t>G4100050022205</t>
  </si>
  <si>
    <t>Census Tract 222.05, Clackamas County, Oregon</t>
  </si>
  <si>
    <t>G4100050022206</t>
  </si>
  <si>
    <t>Census Tract 222.06, Clackamas County, Oregon</t>
  </si>
  <si>
    <t>G4100050022207</t>
  </si>
  <si>
    <t>Census Tract 222.07, Clackamas County, Oregon</t>
  </si>
  <si>
    <t>G4100050022208</t>
  </si>
  <si>
    <t>Census Tract 222.08, Clackamas County, Oregon</t>
  </si>
  <si>
    <t>G4100050022300</t>
  </si>
  <si>
    <t>G41000500223</t>
  </si>
  <si>
    <t>G4100050022301</t>
  </si>
  <si>
    <t>Census Tract 223.01, Clackamas County, Oregon</t>
  </si>
  <si>
    <t>G4100050022302</t>
  </si>
  <si>
    <t>Census Tract 223.02, Clackamas County, Oregon</t>
  </si>
  <si>
    <t>G4100050022400</t>
  </si>
  <si>
    <t>G41000500224</t>
  </si>
  <si>
    <t>Census Tract 224, Clackamas County, Oregon</t>
  </si>
  <si>
    <t>G4100050022500</t>
  </si>
  <si>
    <t>G41000500225</t>
  </si>
  <si>
    <t>Census Tract 225, Clackamas County, Oregon</t>
  </si>
  <si>
    <t>G4100050022600</t>
  </si>
  <si>
    <t>G41000500226</t>
  </si>
  <si>
    <t>G4100050022601</t>
  </si>
  <si>
    <t>G4100050022602</t>
  </si>
  <si>
    <t>Census Tract 226.02, Clackamas County, Oregon</t>
  </si>
  <si>
    <t>G4100050022603</t>
  </si>
  <si>
    <t>Census Tract 226.03</t>
  </si>
  <si>
    <t>Census Tract 226.03, Clackamas County, Oregon</t>
  </si>
  <si>
    <t>G4100050022605</t>
  </si>
  <si>
    <t>Census Tract 226.05</t>
  </si>
  <si>
    <t>Census Tract 226.05, Clackamas County, Oregon</t>
  </si>
  <si>
    <t>G4100050022606</t>
  </si>
  <si>
    <t>Census Tract 226.06</t>
  </si>
  <si>
    <t>Census Tract 226.06, Clackamas County, Oregon</t>
  </si>
  <si>
    <t>G4100050022700</t>
  </si>
  <si>
    <t>G41000500227</t>
  </si>
  <si>
    <t>G4100050022701</t>
  </si>
  <si>
    <t>G4100050022702</t>
  </si>
  <si>
    <t>Census Tract 227.02, Clackamas County, Oregon</t>
  </si>
  <si>
    <t>G4100050022703</t>
  </si>
  <si>
    <t>G4100050022704</t>
  </si>
  <si>
    <t>G4100050022707</t>
  </si>
  <si>
    <t>Census Tract 227.07</t>
  </si>
  <si>
    <t>Census Tract 227.07, Clackamas County, Oregon</t>
  </si>
  <si>
    <t>G4100050022708</t>
  </si>
  <si>
    <t>Census Tract 227.08</t>
  </si>
  <si>
    <t>Census Tract 227.08, Clackamas County, Oregon</t>
  </si>
  <si>
    <t>G4100050022710</t>
  </si>
  <si>
    <t>Census Tract 227.10</t>
  </si>
  <si>
    <t>Census Tract 227.10, Clackamas County, Oregon</t>
  </si>
  <si>
    <t>G4100050022800</t>
  </si>
  <si>
    <t>G41000500228</t>
  </si>
  <si>
    <t>Census Tract 228, Clackamas County, Oregon</t>
  </si>
  <si>
    <t>G4100050022900</t>
  </si>
  <si>
    <t>G41000500229</t>
  </si>
  <si>
    <t>G4100050022901</t>
  </si>
  <si>
    <t>Census Tract 229.01, Clackamas County, Oregon</t>
  </si>
  <si>
    <t>G4100050022902</t>
  </si>
  <si>
    <t>G4100050022903</t>
  </si>
  <si>
    <t>G4100050022904</t>
  </si>
  <si>
    <t>Census Tract 229.04</t>
  </si>
  <si>
    <t>Census Tract 229.04, Clackamas County, Oregon</t>
  </si>
  <si>
    <t>G4100050022905</t>
  </si>
  <si>
    <t>Census Tract 229.05</t>
  </si>
  <si>
    <t>Census Tract 229.05, Clackamas County, Oregon</t>
  </si>
  <si>
    <t>G4100050022906</t>
  </si>
  <si>
    <t>Census Tract 229.06</t>
  </si>
  <si>
    <t>Census Tract 229.06, Clackamas County, Oregon</t>
  </si>
  <si>
    <t>G4100050022907</t>
  </si>
  <si>
    <t>Census Tract 229.07</t>
  </si>
  <si>
    <t>Census Tract 229.07, Clackamas County, Oregon</t>
  </si>
  <si>
    <t>G4100050023000</t>
  </si>
  <si>
    <t>G41000500230</t>
  </si>
  <si>
    <t>G4100050023001</t>
  </si>
  <si>
    <t>Census Tract 230.01, Clackamas County, Oregon</t>
  </si>
  <si>
    <t>G4100050023002</t>
  </si>
  <si>
    <t>Census Tract 230.02, Clackamas County, Oregon</t>
  </si>
  <si>
    <t>G4100050023100</t>
  </si>
  <si>
    <t>G41000500231</t>
  </si>
  <si>
    <t>Census Tract 231, Clackamas County, Oregon</t>
  </si>
  <si>
    <t>G4100050023200</t>
  </si>
  <si>
    <t>G41000500232</t>
  </si>
  <si>
    <t>G4100050023201</t>
  </si>
  <si>
    <t>Census Tract 232.01, Clackamas County, Oregon</t>
  </si>
  <si>
    <t>G4100050023202</t>
  </si>
  <si>
    <t>Census Tract 232.02</t>
  </si>
  <si>
    <t>Census Tract 232.02, Clackamas County, Oregon</t>
  </si>
  <si>
    <t>G4100050023300</t>
  </si>
  <si>
    <t>G41000500233</t>
  </si>
  <si>
    <t>Census Tract 233, Clackamas County, Oregon</t>
  </si>
  <si>
    <t>G4100050023400</t>
  </si>
  <si>
    <t>G41000500234</t>
  </si>
  <si>
    <t>G4100050023401</t>
  </si>
  <si>
    <t>Census Tract 234.01, Clackamas County, Oregon</t>
  </si>
  <si>
    <t>G4100050023402</t>
  </si>
  <si>
    <t>G4100050023403</t>
  </si>
  <si>
    <t>Census Tract 234.03, Clackamas County, Oregon</t>
  </si>
  <si>
    <t>G4100050023404</t>
  </si>
  <si>
    <t>Census Tract 234.04, Clackamas County, Oregon</t>
  </si>
  <si>
    <t>G4100050023500</t>
  </si>
  <si>
    <t>G41000500235</t>
  </si>
  <si>
    <t>Census Tract 235, Clackamas County, Oregon</t>
  </si>
  <si>
    <t>G4100050023600</t>
  </si>
  <si>
    <t>G41000500236</t>
  </si>
  <si>
    <t>Census Tract 236, Clackamas County, Oregon</t>
  </si>
  <si>
    <t>G4100050023700</t>
  </si>
  <si>
    <t>G41000500237</t>
  </si>
  <si>
    <t>Census Tract 237, Clackamas County, Oregon</t>
  </si>
  <si>
    <t>G4100050023800</t>
  </si>
  <si>
    <t>G41000500238</t>
  </si>
  <si>
    <t>Census Tract 238, Clackamas County, Oregon</t>
  </si>
  <si>
    <t>G4100050023900</t>
  </si>
  <si>
    <t>G41000500239</t>
  </si>
  <si>
    <t>G4100050023901</t>
  </si>
  <si>
    <t>Census Tract 239.01, Clackamas County, Oregon</t>
  </si>
  <si>
    <t>G4100050023902</t>
  </si>
  <si>
    <t>Census Tract 239.02, Clackamas County, Oregon</t>
  </si>
  <si>
    <t>G4100050024000</t>
  </si>
  <si>
    <t>G41000500240</t>
  </si>
  <si>
    <t>Census Tract 240, Clackamas County, Oregon</t>
  </si>
  <si>
    <t>G4100050024100</t>
  </si>
  <si>
    <t>G41000500241</t>
  </si>
  <si>
    <t>Census Tract 241, Clackamas County, Oregon</t>
  </si>
  <si>
    <t>G4100050024200</t>
  </si>
  <si>
    <t>G41000500242</t>
  </si>
  <si>
    <t>Census Tract 242, Clackamas County, Oregon</t>
  </si>
  <si>
    <t>G4100050024300</t>
  </si>
  <si>
    <t>G41000500243</t>
  </si>
  <si>
    <t>G4100050024301</t>
  </si>
  <si>
    <t>G4100050024302</t>
  </si>
  <si>
    <t>Census Tract 243.02, Clackamas County, Oregon</t>
  </si>
  <si>
    <t>G4100050024303</t>
  </si>
  <si>
    <t>Census Tract 243.03, Clackamas County, Oregon</t>
  </si>
  <si>
    <t>G4100050024304</t>
  </si>
  <si>
    <t>Census Tract 243.04, Clackamas County, Oregon</t>
  </si>
  <si>
    <t>G4100050024400</t>
  </si>
  <si>
    <t>Census Tract 244.00</t>
  </si>
  <si>
    <t>Census Tract 244, Clackamas County, Oregon</t>
  </si>
  <si>
    <t>G4100050980000</t>
  </si>
  <si>
    <t>Census Tract 9800, Clackamas County, Oregon</t>
  </si>
  <si>
    <t>G4100510000100</t>
  </si>
  <si>
    <t>G41005100001</t>
  </si>
  <si>
    <t>Multnomah County</t>
  </si>
  <si>
    <t>Census Tract 1, Multnomah County, Oregon</t>
  </si>
  <si>
    <t>G4100510000200</t>
  </si>
  <si>
    <t>G41005100002</t>
  </si>
  <si>
    <t>Census Tract 2, Multnomah County, Oregon</t>
  </si>
  <si>
    <t>G4100510000301</t>
  </si>
  <si>
    <t>Census Tract 3.01, Multnomah County, Oregon</t>
  </si>
  <si>
    <t>G4100510000302</t>
  </si>
  <si>
    <t>Census Tract 3.02, Multnomah County, Oregon</t>
  </si>
  <si>
    <t>G4100510000401</t>
  </si>
  <si>
    <t>Census Tract 4.01, Multnomah County, Oregon</t>
  </si>
  <si>
    <t>G4100510000402</t>
  </si>
  <si>
    <t>Census Tract 4.02, Multnomah County, Oregon</t>
  </si>
  <si>
    <t>G4100510000501</t>
  </si>
  <si>
    <t>Census Tract 5.01, Multnomah County, Oregon</t>
  </si>
  <si>
    <t>G4100510000502</t>
  </si>
  <si>
    <t>Census Tract 5.02, Multnomah County, Oregon</t>
  </si>
  <si>
    <t>G4100510000601</t>
  </si>
  <si>
    <t>Census Tract 6.01, Multnomah County, Oregon</t>
  </si>
  <si>
    <t>G4100510000602</t>
  </si>
  <si>
    <t>Census Tract 6.02, Multnomah County, Oregon</t>
  </si>
  <si>
    <t>G4100510000701</t>
  </si>
  <si>
    <t>Census Tract 7.01, Multnomah County, Oregon</t>
  </si>
  <si>
    <t>G4100510000702</t>
  </si>
  <si>
    <t>Census Tract 7.02, Multnomah County, Oregon</t>
  </si>
  <si>
    <t>G4100510000801</t>
  </si>
  <si>
    <t>Census Tract 8.01, Multnomah County, Oregon</t>
  </si>
  <si>
    <t>G4100510000802</t>
  </si>
  <si>
    <t>Census Tract 8.02, Multnomah County, Oregon</t>
  </si>
  <si>
    <t>G4100510000901</t>
  </si>
  <si>
    <t>Census Tract 9.01, Multnomah County, Oregon</t>
  </si>
  <si>
    <t>G4100510000902</t>
  </si>
  <si>
    <t>Census Tract 9.02, Multnomah County, Oregon</t>
  </si>
  <si>
    <t>G4100510001000</t>
  </si>
  <si>
    <t>G41005100010</t>
  </si>
  <si>
    <t>Census Tract 10, Multnomah County, Oregon</t>
  </si>
  <si>
    <t>G4100510001101</t>
  </si>
  <si>
    <t>Census Tract 11.01, Multnomah County, Oregon</t>
  </si>
  <si>
    <t>G4100510001102</t>
  </si>
  <si>
    <t>Census Tract 11.02, Multnomah County, Oregon</t>
  </si>
  <si>
    <t>G4100510001201</t>
  </si>
  <si>
    <t>Census Tract 12.01, Multnomah County, Oregon</t>
  </si>
  <si>
    <t>G4100510001202</t>
  </si>
  <si>
    <t>Census Tract 12.02, Multnomah County, Oregon</t>
  </si>
  <si>
    <t>G4100510001301</t>
  </si>
  <si>
    <t>Census Tract 13.01, Multnomah County, Oregon</t>
  </si>
  <si>
    <t>G4100510001302</t>
  </si>
  <si>
    <t>Census Tract 13.02, Multnomah County, Oregon</t>
  </si>
  <si>
    <t>G4100510001400</t>
  </si>
  <si>
    <t>G41005100014</t>
  </si>
  <si>
    <t>Census Tract 14, Multnomah County, Oregon</t>
  </si>
  <si>
    <t>G4100510001500</t>
  </si>
  <si>
    <t>G41005100015</t>
  </si>
  <si>
    <t>Census Tract 15, Multnomah County, Oregon</t>
  </si>
  <si>
    <t>G4100510001601</t>
  </si>
  <si>
    <t>Census Tract 16.01, Multnomah County, Oregon</t>
  </si>
  <si>
    <t>G4100510001602</t>
  </si>
  <si>
    <t>Census Tract 16.02, Multnomah County, Oregon</t>
  </si>
  <si>
    <t>G4100510001701</t>
  </si>
  <si>
    <t>Census Tract 17.01, Multnomah County, Oregon</t>
  </si>
  <si>
    <t>G4100510001702</t>
  </si>
  <si>
    <t>Census Tract 17.02, Multnomah County, Oregon</t>
  </si>
  <si>
    <t>G4100510001801</t>
  </si>
  <si>
    <t>Census Tract 18.01, Multnomah County, Oregon</t>
  </si>
  <si>
    <t>G4100510001802</t>
  </si>
  <si>
    <t>Census Tract 18.02, Multnomah County, Oregon</t>
  </si>
  <si>
    <t>G4100510001900</t>
  </si>
  <si>
    <t>G41005100019</t>
  </si>
  <si>
    <t>Census Tract 19, Multnomah County, Oregon</t>
  </si>
  <si>
    <t>G4100510002000</t>
  </si>
  <si>
    <t>G41005100020</t>
  </si>
  <si>
    <t>Census Tract 20, Multnomah County, Oregon</t>
  </si>
  <si>
    <t>G4100510002100</t>
  </si>
  <si>
    <t>G41005100021</t>
  </si>
  <si>
    <t>Census Tract 21, Multnomah County, Oregon</t>
  </si>
  <si>
    <t>G4100510002201</t>
  </si>
  <si>
    <t>G4100510002202</t>
  </si>
  <si>
    <t>G4100510002203</t>
  </si>
  <si>
    <t>Census Tract 22.03, Multnomah County, Oregon</t>
  </si>
  <si>
    <t>G4100510002301</t>
  </si>
  <si>
    <t>G4100510002302</t>
  </si>
  <si>
    <t>G4100510002303</t>
  </si>
  <si>
    <t>Census Tract 23.03, Multnomah County, Oregon</t>
  </si>
  <si>
    <t>G4100510002401</t>
  </si>
  <si>
    <t>Census Tract 24.01, Multnomah County, Oregon</t>
  </si>
  <si>
    <t>G4100510002402</t>
  </si>
  <si>
    <t>Census Tract 24.02, Multnomah County, Oregon</t>
  </si>
  <si>
    <t>G4100510002501</t>
  </si>
  <si>
    <t>Census Tract 25.01, Multnomah County, Oregon</t>
  </si>
  <si>
    <t>G4100510002502</t>
  </si>
  <si>
    <t>Census Tract 25.02, Multnomah County, Oregon</t>
  </si>
  <si>
    <t>G4100510002600</t>
  </si>
  <si>
    <t>G41005100026</t>
  </si>
  <si>
    <t>Census Tract 26, Multnomah County, Oregon</t>
  </si>
  <si>
    <t>G4100510002701</t>
  </si>
  <si>
    <t>Census Tract 27.01, Multnomah County, Oregon</t>
  </si>
  <si>
    <t>G4100510002702</t>
  </si>
  <si>
    <t>Census Tract 27.02, Multnomah County, Oregon</t>
  </si>
  <si>
    <t>G4100510002801</t>
  </si>
  <si>
    <t>Census Tract 28.01, Multnomah County, Oregon</t>
  </si>
  <si>
    <t>G4100510002802</t>
  </si>
  <si>
    <t>Census Tract 28.02, Multnomah County, Oregon</t>
  </si>
  <si>
    <t>G4100510002901</t>
  </si>
  <si>
    <t>Census Tract 29.01, Multnomah County, Oregon</t>
  </si>
  <si>
    <t>G4100510002902</t>
  </si>
  <si>
    <t>Census Tract 29.02, Multnomah County, Oregon</t>
  </si>
  <si>
    <t>G4100510002903</t>
  </si>
  <si>
    <t>Census Tract 29.03, Multnomah County, Oregon</t>
  </si>
  <si>
    <t>G4100510003000</t>
  </si>
  <si>
    <t>G41005100030</t>
  </si>
  <si>
    <t>Census Tract 30, Multnomah County, Oregon</t>
  </si>
  <si>
    <t>G4100510003100</t>
  </si>
  <si>
    <t>G41005100031</t>
  </si>
  <si>
    <t>Census Tract 31, Multnomah County, Oregon</t>
  </si>
  <si>
    <t>G4100510003200</t>
  </si>
  <si>
    <t>G41005100032</t>
  </si>
  <si>
    <t>Census Tract 32, Multnomah County, Oregon</t>
  </si>
  <si>
    <t>G4100510003301</t>
  </si>
  <si>
    <t>Census Tract 33.01, Multnomah County, Oregon</t>
  </si>
  <si>
    <t>G4100510003302</t>
  </si>
  <si>
    <t>Census Tract 33.02, Multnomah County, Oregon</t>
  </si>
  <si>
    <t>G4100510003401</t>
  </si>
  <si>
    <t>Census Tract 34.01, Multnomah County, Oregon</t>
  </si>
  <si>
    <t>G4100510003402</t>
  </si>
  <si>
    <t>Census Tract 34.02, Multnomah County, Oregon</t>
  </si>
  <si>
    <t>G4100510003501</t>
  </si>
  <si>
    <t>Census Tract 35.01, Multnomah County, Oregon</t>
  </si>
  <si>
    <t>G4100510003502</t>
  </si>
  <si>
    <t>Census Tract 35.02, Multnomah County, Oregon</t>
  </si>
  <si>
    <t>G4100510003601</t>
  </si>
  <si>
    <t>Census Tract 36.01, Multnomah County, Oregon</t>
  </si>
  <si>
    <t>G4100510003602</t>
  </si>
  <si>
    <t>Census Tract 36.02, Multnomah County, Oregon</t>
  </si>
  <si>
    <t>G4100510003603</t>
  </si>
  <si>
    <t>Census Tract 36.03, Multnomah County, Oregon</t>
  </si>
  <si>
    <t>G4100510003701</t>
  </si>
  <si>
    <t>Census Tract 37.01, Multnomah County, Oregon</t>
  </si>
  <si>
    <t>G4100510003702</t>
  </si>
  <si>
    <t>Census Tract 37.02, Multnomah County, Oregon</t>
  </si>
  <si>
    <t>G4100510003801</t>
  </si>
  <si>
    <t>Census Tract 38.01, Multnomah County, Oregon</t>
  </si>
  <si>
    <t>G4100510003802</t>
  </si>
  <si>
    <t>Census Tract 38.02, Multnomah County, Oregon</t>
  </si>
  <si>
    <t>G4100510003803</t>
  </si>
  <si>
    <t>Census Tract 38.03, Multnomah County, Oregon</t>
  </si>
  <si>
    <t>G4100510003901</t>
  </si>
  <si>
    <t>Census Tract 39.01, Multnomah County, Oregon</t>
  </si>
  <si>
    <t>G4100510003902</t>
  </si>
  <si>
    <t>Census Tract 39.02, Multnomah County, Oregon</t>
  </si>
  <si>
    <t>G4100510004001</t>
  </si>
  <si>
    <t>Census Tract 40.01, Multnomah County, Oregon</t>
  </si>
  <si>
    <t>G4100510004002</t>
  </si>
  <si>
    <t>Census Tract 40.02, Multnomah County, Oregon</t>
  </si>
  <si>
    <t>G4100510004099</t>
  </si>
  <si>
    <t>G4100510004101</t>
  </si>
  <si>
    <t>Census Tract 41.01, Multnomah County, Oregon</t>
  </si>
  <si>
    <t>G4100510004102</t>
  </si>
  <si>
    <t>Census Tract 41.02, Multnomah County, Oregon</t>
  </si>
  <si>
    <t>G4100510004199</t>
  </si>
  <si>
    <t>G4100510004200</t>
  </si>
  <si>
    <t>G41005100042</t>
  </si>
  <si>
    <t>Census Tract 42, Multnomah County, Oregon</t>
  </si>
  <si>
    <t>G4100510004300</t>
  </si>
  <si>
    <t>G41005100043</t>
  </si>
  <si>
    <t>Census Tract 43, Multnomah County, Oregon</t>
  </si>
  <si>
    <t>G4100510004399</t>
  </si>
  <si>
    <t>G4100510004400</t>
  </si>
  <si>
    <t>G41005100044</t>
  </si>
  <si>
    <t>G4100510004499</t>
  </si>
  <si>
    <t>G4100510004500</t>
  </si>
  <si>
    <t>G41005100045</t>
  </si>
  <si>
    <t>Census Tract 45, Multnomah County, Oregon</t>
  </si>
  <si>
    <t>G4100510004601</t>
  </si>
  <si>
    <t>Census Tract 46.01, Multnomah County, Oregon</t>
  </si>
  <si>
    <t>G4100510004602</t>
  </si>
  <si>
    <t>Census Tract 46.02, Multnomah County, Oregon</t>
  </si>
  <si>
    <t>G4100510004700</t>
  </si>
  <si>
    <t>G41005100047</t>
  </si>
  <si>
    <t>Census Tract 47, Multnomah County, Oregon</t>
  </si>
  <si>
    <t>G4100510004800</t>
  </si>
  <si>
    <t>G41005100048</t>
  </si>
  <si>
    <t>Census Tract 48, Multnomah County, Oregon</t>
  </si>
  <si>
    <t>G4100510004900</t>
  </si>
  <si>
    <t>G41005100049</t>
  </si>
  <si>
    <t>Census Tract 49, Multnomah County, Oregon</t>
  </si>
  <si>
    <t>G4100510005000</t>
  </si>
  <si>
    <t>G41005100050</t>
  </si>
  <si>
    <t>Census Tract 50, Multnomah County, Oregon</t>
  </si>
  <si>
    <t>G4100510005100</t>
  </si>
  <si>
    <t>G41005100051</t>
  </si>
  <si>
    <t>Census Tract 51, Multnomah County, Oregon</t>
  </si>
  <si>
    <t>G4100510005200</t>
  </si>
  <si>
    <t>G41005100052</t>
  </si>
  <si>
    <t>Census Tract 52, Multnomah County, Oregon</t>
  </si>
  <si>
    <t>G4100510005300</t>
  </si>
  <si>
    <t>G41005100053</t>
  </si>
  <si>
    <t>G4100510005400</t>
  </si>
  <si>
    <t>G41005100054</t>
  </si>
  <si>
    <t>G4100510005500</t>
  </si>
  <si>
    <t>G41005100055</t>
  </si>
  <si>
    <t>Census Tract 55, Multnomah County, Oregon</t>
  </si>
  <si>
    <t>G4100510005600</t>
  </si>
  <si>
    <t>G41005100056</t>
  </si>
  <si>
    <t>Census Tract 56, Multnomah County, Oregon</t>
  </si>
  <si>
    <t>G4100510005700</t>
  </si>
  <si>
    <t>G41005100057</t>
  </si>
  <si>
    <t>Census Tract 57, Multnomah County, Oregon</t>
  </si>
  <si>
    <t>G4100510005800</t>
  </si>
  <si>
    <t>G41005100058</t>
  </si>
  <si>
    <t>Census Tract 58, Multnomah County, Oregon</t>
  </si>
  <si>
    <t>G4100510005900</t>
  </si>
  <si>
    <t>G41005100059</t>
  </si>
  <si>
    <t>Census Tract 59, Multnomah County, Oregon</t>
  </si>
  <si>
    <t>G4100510006001</t>
  </si>
  <si>
    <t>Census Tract 60.01, Multnomah County, Oregon</t>
  </si>
  <si>
    <t>G4100510006002</t>
  </si>
  <si>
    <t>Census Tract 60.02, Multnomah County, Oregon</t>
  </si>
  <si>
    <t>G4100510006100</t>
  </si>
  <si>
    <t>G41005100061</t>
  </si>
  <si>
    <t>Census Tract 61, Multnomah County, Oregon</t>
  </si>
  <si>
    <t>G4100510006200</t>
  </si>
  <si>
    <t>G41005100062</t>
  </si>
  <si>
    <t>Census Tract 62, Multnomah County, Oregon</t>
  </si>
  <si>
    <t>G4100510006300</t>
  </si>
  <si>
    <t>G41005100063</t>
  </si>
  <si>
    <t>Census Tract 63, Multnomah County, Oregon</t>
  </si>
  <si>
    <t>G4100510006400</t>
  </si>
  <si>
    <t>G41005100064</t>
  </si>
  <si>
    <t>G4100510006401</t>
  </si>
  <si>
    <t>G4100510006402</t>
  </si>
  <si>
    <t>Census Tract 64.02, Multnomah County, Oregon</t>
  </si>
  <si>
    <t>G4100510006403</t>
  </si>
  <si>
    <t>Census Tract 64.03, Multnomah County, Oregon</t>
  </si>
  <si>
    <t>G4100510006404</t>
  </si>
  <si>
    <t>Census Tract 64.04, Multnomah County, Oregon</t>
  </si>
  <si>
    <t>G4100510006501</t>
  </si>
  <si>
    <t>Census Tract 65.01, Multnomah County, Oregon</t>
  </si>
  <si>
    <t>G4100510006502</t>
  </si>
  <si>
    <t>Census Tract 65.02, Multnomah County, Oregon</t>
  </si>
  <si>
    <t>G4100510006601</t>
  </si>
  <si>
    <t>Census Tract 66.01, Multnomah County, Oregon</t>
  </si>
  <si>
    <t>G4100510006602</t>
  </si>
  <si>
    <t>Census Tract 66.02, Multnomah County, Oregon</t>
  </si>
  <si>
    <t>G4100510006701</t>
  </si>
  <si>
    <t>Census Tract 67.01, Multnomah County, Oregon</t>
  </si>
  <si>
    <t>G4100510006702</t>
  </si>
  <si>
    <t>Census Tract 67.02, Multnomah County, Oregon</t>
  </si>
  <si>
    <t>G4100510006801</t>
  </si>
  <si>
    <t>Census Tract 68.01, Multnomah County, Oregon</t>
  </si>
  <si>
    <t>G4100510006802</t>
  </si>
  <si>
    <t>Census Tract 68.02, Multnomah County, Oregon</t>
  </si>
  <si>
    <t>G4100510006900</t>
  </si>
  <si>
    <t>G41005100069</t>
  </si>
  <si>
    <t>Census Tract 69, Multnomah County, Oregon</t>
  </si>
  <si>
    <t>G4100510007000</t>
  </si>
  <si>
    <t>G41005100070</t>
  </si>
  <si>
    <t>Census Tract 70, Multnomah County, Oregon</t>
  </si>
  <si>
    <t>G4100510007100</t>
  </si>
  <si>
    <t>G41005100071</t>
  </si>
  <si>
    <t>Census Tract 71, Multnomah County, Oregon</t>
  </si>
  <si>
    <t>G4100510007200</t>
  </si>
  <si>
    <t>G41005100072</t>
  </si>
  <si>
    <t>G4100510007201</t>
  </si>
  <si>
    <t>Census Tract 72.01, Multnomah County, Oregon</t>
  </si>
  <si>
    <t>G4100510007202</t>
  </si>
  <si>
    <t>Census Tract 72.02, Multnomah County, Oregon</t>
  </si>
  <si>
    <t>G4100510007299</t>
  </si>
  <si>
    <t>G4100510007300</t>
  </si>
  <si>
    <t>G41005100073</t>
  </si>
  <si>
    <t>Census Tract 73, Multnomah County, Oregon</t>
  </si>
  <si>
    <t>G4100510007400</t>
  </si>
  <si>
    <t>G41005100074</t>
  </si>
  <si>
    <t>Census Tract 74, Multnomah County, Oregon</t>
  </si>
  <si>
    <t>G4100510007500</t>
  </si>
  <si>
    <t>G41005100075</t>
  </si>
  <si>
    <t>Census Tract 75, Multnomah County, Oregon</t>
  </si>
  <si>
    <t>G4100510007600</t>
  </si>
  <si>
    <t>G41005100076</t>
  </si>
  <si>
    <t>Census Tract 76, Multnomah County, Oregon</t>
  </si>
  <si>
    <t>G4100510007700</t>
  </si>
  <si>
    <t>G41005100077</t>
  </si>
  <si>
    <t>Census Tract 77, Multnomah County, Oregon</t>
  </si>
  <si>
    <t>G4100510007800</t>
  </si>
  <si>
    <t>G41005100078</t>
  </si>
  <si>
    <t>Census Tract 78, Multnomah County, Oregon</t>
  </si>
  <si>
    <t>G4100510007900</t>
  </si>
  <si>
    <t>G41005100079</t>
  </si>
  <si>
    <t>Census Tract 79, Multnomah County, Oregon</t>
  </si>
  <si>
    <t>G4100510008001</t>
  </si>
  <si>
    <t>Census Tract 80.01, Multnomah County, Oregon</t>
  </si>
  <si>
    <t>G4100510008002</t>
  </si>
  <si>
    <t>Census Tract 80.02, Multnomah County, Oregon</t>
  </si>
  <si>
    <t>G4100510008100</t>
  </si>
  <si>
    <t>G41005100081</t>
  </si>
  <si>
    <t>Census Tract 81, Multnomah County, Oregon</t>
  </si>
  <si>
    <t>G4100510008201</t>
  </si>
  <si>
    <t>Census Tract 82.01, Multnomah County, Oregon</t>
  </si>
  <si>
    <t>G4100510008202</t>
  </si>
  <si>
    <t>Census Tract 82.02, Multnomah County, Oregon</t>
  </si>
  <si>
    <t>G4100510008300</t>
  </si>
  <si>
    <t>G41005100083</t>
  </si>
  <si>
    <t>G4100510008301</t>
  </si>
  <si>
    <t>Census Tract 83.01, Multnomah County, Oregon</t>
  </si>
  <si>
    <t>G4100510008302</t>
  </si>
  <si>
    <t>Census Tract 83.02, Multnomah County, Oregon</t>
  </si>
  <si>
    <t>G4100510008400</t>
  </si>
  <si>
    <t>G41005100084</t>
  </si>
  <si>
    <t>Census Tract 84, Multnomah County, Oregon</t>
  </si>
  <si>
    <t>G4100510008500</t>
  </si>
  <si>
    <t>G41005100085</t>
  </si>
  <si>
    <t>Census Tract 85, Multnomah County, Oregon</t>
  </si>
  <si>
    <t>G4100510008600</t>
  </si>
  <si>
    <t>G41005100086</t>
  </si>
  <si>
    <t>Census Tract 86, Multnomah County, Oregon</t>
  </si>
  <si>
    <t>G4100510008700</t>
  </si>
  <si>
    <t>G41005100087</t>
  </si>
  <si>
    <t>Census Tract 87, Multnomah County, Oregon</t>
  </si>
  <si>
    <t>G4100510008800</t>
  </si>
  <si>
    <t>G41005100088</t>
  </si>
  <si>
    <t>Census Tract 88, Multnomah County, Oregon</t>
  </si>
  <si>
    <t>G4100510008900</t>
  </si>
  <si>
    <t>G41005100089</t>
  </si>
  <si>
    <t>G4100510008901</t>
  </si>
  <si>
    <t>Census Tract 89.01, Multnomah County, Oregon</t>
  </si>
  <si>
    <t>G4100510008902</t>
  </si>
  <si>
    <t>Census Tract 89.02, Multnomah County, Oregon</t>
  </si>
  <si>
    <t>G4100510009000</t>
  </si>
  <si>
    <t>G41005100090</t>
  </si>
  <si>
    <t>Census Tract 90, Multnomah County, Oregon</t>
  </si>
  <si>
    <t>G4100510009100</t>
  </si>
  <si>
    <t>G41005100091</t>
  </si>
  <si>
    <t>G4100510009101</t>
  </si>
  <si>
    <t>Census Tract 91.01, Multnomah County, Oregon</t>
  </si>
  <si>
    <t>G4100510009102</t>
  </si>
  <si>
    <t>Census Tract 91.02, Multnomah County, Oregon</t>
  </si>
  <si>
    <t>G4100510009201</t>
  </si>
  <si>
    <t>Census Tract 92.01, Multnomah County, Oregon</t>
  </si>
  <si>
    <t>G4100510009202</t>
  </si>
  <si>
    <t>Census Tract 92.02, Multnomah County, Oregon</t>
  </si>
  <si>
    <t>G4100510009300</t>
  </si>
  <si>
    <t>G41005100093</t>
  </si>
  <si>
    <t>G4100510009301</t>
  </si>
  <si>
    <t>Census Tract 93.01, Multnomah County, Oregon</t>
  </si>
  <si>
    <t>G4100510009302</t>
  </si>
  <si>
    <t>Census Tract 93.02, Multnomah County, Oregon</t>
  </si>
  <si>
    <t>G4100510009400</t>
  </si>
  <si>
    <t>G41005100094</t>
  </si>
  <si>
    <t>Census Tract 94, Multnomah County, Oregon</t>
  </si>
  <si>
    <t>G4100510009500</t>
  </si>
  <si>
    <t>G41005100095</t>
  </si>
  <si>
    <t>G4100510009501</t>
  </si>
  <si>
    <t>Census Tract 95.01, Multnomah County, Oregon</t>
  </si>
  <si>
    <t>G4100510009502</t>
  </si>
  <si>
    <t>Census Tract 95.02, Multnomah County, Oregon</t>
  </si>
  <si>
    <t>G4100510009601</t>
  </si>
  <si>
    <t>G4100510009602</t>
  </si>
  <si>
    <t>G4100510009603</t>
  </si>
  <si>
    <t>Census Tract 96.03, Multnomah County, Oregon</t>
  </si>
  <si>
    <t>G4100510009604</t>
  </si>
  <si>
    <t>Census Tract 96.04, Multnomah County, Oregon</t>
  </si>
  <si>
    <t>G4100510009605</t>
  </si>
  <si>
    <t>Census Tract 96.05, Multnomah County, Oregon</t>
  </si>
  <si>
    <t>G4100510009606</t>
  </si>
  <si>
    <t>Census Tract 96.06, Multnomah County, Oregon</t>
  </si>
  <si>
    <t>G4100510009701</t>
  </si>
  <si>
    <t>Census Tract 97.01, Multnomah County, Oregon</t>
  </si>
  <si>
    <t>G4100510009702</t>
  </si>
  <si>
    <t>Census Tract 97.02, Multnomah County, Oregon</t>
  </si>
  <si>
    <t>G4100510009801</t>
  </si>
  <si>
    <t>Census Tract 98.01, Multnomah County, Oregon</t>
  </si>
  <si>
    <t>G4100510009802</t>
  </si>
  <si>
    <t>G4100510009803</t>
  </si>
  <si>
    <t>Census Tract 98.03, Multnomah County, Oregon</t>
  </si>
  <si>
    <t>G4100510009804</t>
  </si>
  <si>
    <t>Census Tract 98.04, Multnomah County, Oregon</t>
  </si>
  <si>
    <t>G4100510009900</t>
  </si>
  <si>
    <t>G41005100099</t>
  </si>
  <si>
    <t>G4100510009901</t>
  </si>
  <si>
    <t>G4100510009902</t>
  </si>
  <si>
    <t>G4100510009903</t>
  </si>
  <si>
    <t>Census Tract 99.03, Multnomah County, Oregon</t>
  </si>
  <si>
    <t>G4100510009904</t>
  </si>
  <si>
    <t>Census Tract 99.04, Multnomah County, Oregon</t>
  </si>
  <si>
    <t>G4100510009905</t>
  </si>
  <si>
    <t>Census Tract 99.05, Multnomah County, Oregon</t>
  </si>
  <si>
    <t>G4100510009906</t>
  </si>
  <si>
    <t>Census Tract 99.06, Multnomah County, Oregon</t>
  </si>
  <si>
    <t>G4100510009907</t>
  </si>
  <si>
    <t>Census Tract 99.07, Multnomah County, Oregon</t>
  </si>
  <si>
    <t>G4100510010000</t>
  </si>
  <si>
    <t>G41005100100</t>
  </si>
  <si>
    <t>G4100510010001</t>
  </si>
  <si>
    <t>Census Tract 100.01, Multnomah County, Oregon</t>
  </si>
  <si>
    <t>G4100510010002</t>
  </si>
  <si>
    <t>Census Tract 100.02, Multnomah County, Oregon</t>
  </si>
  <si>
    <t>G4100510010100</t>
  </si>
  <si>
    <t>G41005100101</t>
  </si>
  <si>
    <t>Census Tract 101, Multnomah County, Oregon</t>
  </si>
  <si>
    <t>G4100510010200</t>
  </si>
  <si>
    <t>G41005100102</t>
  </si>
  <si>
    <t>Census Tract 102, Multnomah County, Oregon</t>
  </si>
  <si>
    <t>G4100510010300</t>
  </si>
  <si>
    <t>G41005100103</t>
  </si>
  <si>
    <t>G4100510010301</t>
  </si>
  <si>
    <t>G4100510010302</t>
  </si>
  <si>
    <t>G4100510010303</t>
  </si>
  <si>
    <t>Census Tract 103.03, Multnomah County, Oregon</t>
  </si>
  <si>
    <t>G4100510010304</t>
  </si>
  <si>
    <t>Census Tract 103.04, Multnomah County, Oregon</t>
  </si>
  <si>
    <t>G4100510010305</t>
  </si>
  <si>
    <t>Census Tract 103.05, Multnomah County, Oregon</t>
  </si>
  <si>
    <t>G4100510010306</t>
  </si>
  <si>
    <t>Census Tract 103.06, Multnomah County, Oregon</t>
  </si>
  <si>
    <t>G4100510010401</t>
  </si>
  <si>
    <t>G4100510010402</t>
  </si>
  <si>
    <t>Census Tract 104.02, Multnomah County, Oregon</t>
  </si>
  <si>
    <t>G4100510010403</t>
  </si>
  <si>
    <t>G4100510010404</t>
  </si>
  <si>
    <t>G4100510010405</t>
  </si>
  <si>
    <t>Census Tract 104.05, Multnomah County, Oregon</t>
  </si>
  <si>
    <t>G4100510010406</t>
  </si>
  <si>
    <t>G4100510010407</t>
  </si>
  <si>
    <t>Census Tract 104.07, Multnomah County, Oregon</t>
  </si>
  <si>
    <t>G4100510010408</t>
  </si>
  <si>
    <t>Census Tract 104.08, Multnomah County, Oregon</t>
  </si>
  <si>
    <t>G4100510010409</t>
  </si>
  <si>
    <t>Census Tract 104.09, Multnomah County, Oregon</t>
  </si>
  <si>
    <t>G4100510010410</t>
  </si>
  <si>
    <t>Census Tract 104.10, Multnomah County, Oregon</t>
  </si>
  <si>
    <t>G4100510010411</t>
  </si>
  <si>
    <t>Census Tract 104.11, Multnomah County, Oregon</t>
  </si>
  <si>
    <t>G4100510010500</t>
  </si>
  <si>
    <t>G41005100105</t>
  </si>
  <si>
    <t>Census Tract 105, Multnomah County, Oregon</t>
  </si>
  <si>
    <t>G4100510010600</t>
  </si>
  <si>
    <t>Census Tract 106, Multnomah County, Oregon</t>
  </si>
  <si>
    <t>G4100510010698</t>
  </si>
  <si>
    <t>G4100510010798</t>
  </si>
  <si>
    <t>G4100510980000</t>
  </si>
  <si>
    <t>Census Tract 9800, Multnomah County, Oregon</t>
  </si>
  <si>
    <t>G4100670030100</t>
  </si>
  <si>
    <t>G41006700301</t>
  </si>
  <si>
    <t>G4100670030101</t>
  </si>
  <si>
    <t>Census Tract 301.01, Washington County, Oregon</t>
  </si>
  <si>
    <t>G4100670030102</t>
  </si>
  <si>
    <t>Census Tract 301.02, Washington County, Oregon</t>
  </si>
  <si>
    <t>G4100670030200</t>
  </si>
  <si>
    <t>G41006700302</t>
  </si>
  <si>
    <t>Census Tract 302, Washington County, Oregon</t>
  </si>
  <si>
    <t>G4100670030300</t>
  </si>
  <si>
    <t>G41006700303</t>
  </si>
  <si>
    <t>Census Tract 303, Washington County, Oregon</t>
  </si>
  <si>
    <t>G4100670030400</t>
  </si>
  <si>
    <t>G41006700304</t>
  </si>
  <si>
    <t>G4100670030401</t>
  </si>
  <si>
    <t>Census Tract 304.01, Washington County, Oregon</t>
  </si>
  <si>
    <t>G4100670030402</t>
  </si>
  <si>
    <t>Census Tract 304.02, Washington County, Oregon</t>
  </si>
  <si>
    <t>G4100670030500</t>
  </si>
  <si>
    <t>G41006700305</t>
  </si>
  <si>
    <t>G4100670030501</t>
  </si>
  <si>
    <t>Census Tract 305.01, Washington County, Oregon</t>
  </si>
  <si>
    <t>G4100670030502</t>
  </si>
  <si>
    <t>Census Tract 305.02, Washington County, Oregon</t>
  </si>
  <si>
    <t>G4100670030600</t>
  </si>
  <si>
    <t>G41006700306</t>
  </si>
  <si>
    <t>Census Tract 306, Washington County, Oregon</t>
  </si>
  <si>
    <t>G4100670030700</t>
  </si>
  <si>
    <t>G41006700307</t>
  </si>
  <si>
    <t>Census Tract 307, Washington County, Oregon</t>
  </si>
  <si>
    <t>G4100670030800</t>
  </si>
  <si>
    <t>G41006700308</t>
  </si>
  <si>
    <t>G4100670030801</t>
  </si>
  <si>
    <t>Census Tract 308.01, Washington County, Oregon</t>
  </si>
  <si>
    <t>G4100670030802</t>
  </si>
  <si>
    <t>G4100670030803</t>
  </si>
  <si>
    <t>Census Tract 308.03, Washington County, Oregon</t>
  </si>
  <si>
    <t>G4100670030804</t>
  </si>
  <si>
    <t>G4100670030805</t>
  </si>
  <si>
    <t>Census Tract 308.05, Washington County, Oregon</t>
  </si>
  <si>
    <t>G4100670030806</t>
  </si>
  <si>
    <t>Census Tract 308.06, Washington County, Oregon</t>
  </si>
  <si>
    <t>G4100670030900</t>
  </si>
  <si>
    <t>G41006700309</t>
  </si>
  <si>
    <t>Census Tract 309, Washington County, Oregon</t>
  </si>
  <si>
    <t>G4100670031000</t>
  </si>
  <si>
    <t>G41006700310</t>
  </si>
  <si>
    <t>G4100670031001</t>
  </si>
  <si>
    <t>G4100670031002</t>
  </si>
  <si>
    <t>G4100670031003</t>
  </si>
  <si>
    <t>Census Tract 310.03, Washington County, Oregon</t>
  </si>
  <si>
    <t>G4100670031004</t>
  </si>
  <si>
    <t>Census Tract 310.04, Washington County, Oregon</t>
  </si>
  <si>
    <t>G4100670031005</t>
  </si>
  <si>
    <t>Census Tract 310.05, Washington County, Oregon</t>
  </si>
  <si>
    <t>G4100670031006</t>
  </si>
  <si>
    <t>Census Tract 310.06, Washington County, Oregon</t>
  </si>
  <si>
    <t>G4100670031100</t>
  </si>
  <si>
    <t>G41006700311</t>
  </si>
  <si>
    <t>Census Tract 311, Washington County, Oregon</t>
  </si>
  <si>
    <t>G4100670031200</t>
  </si>
  <si>
    <t>G41006700312</t>
  </si>
  <si>
    <t>Census Tract 312, Washington County, Oregon</t>
  </si>
  <si>
    <t>G4100670031300</t>
  </si>
  <si>
    <t>G41006700313</t>
  </si>
  <si>
    <t>Census Tract 313, Washington County, Oregon</t>
  </si>
  <si>
    <t>G4100670031401</t>
  </si>
  <si>
    <t>G4100670031402</t>
  </si>
  <si>
    <t>Census Tract 314.02, Washington County, Oregon</t>
  </si>
  <si>
    <t>G4100670031403</t>
  </si>
  <si>
    <t>Census Tract 314.03, Washington County, Oregon</t>
  </si>
  <si>
    <t>G4100670031404</t>
  </si>
  <si>
    <t>Census Tract 314.04, Washington County, Oregon</t>
  </si>
  <si>
    <t>G4100670031500</t>
  </si>
  <si>
    <t>G41006700315</t>
  </si>
  <si>
    <t>G4100670031501</t>
  </si>
  <si>
    <t>G4100670031502</t>
  </si>
  <si>
    <t>G4100670031503</t>
  </si>
  <si>
    <t>G4100670031504</t>
  </si>
  <si>
    <t>Census Tract 315.04, Washington County, Oregon</t>
  </si>
  <si>
    <t>G4100670031505</t>
  </si>
  <si>
    <t>G4100670031506</t>
  </si>
  <si>
    <t>Census Tract 315.06, Washington County, Oregon</t>
  </si>
  <si>
    <t>G4100670031507</t>
  </si>
  <si>
    <t>Census Tract 315.07, Washington County, Oregon</t>
  </si>
  <si>
    <t>G4100670031508</t>
  </si>
  <si>
    <t>Census Tract 315.08, Washington County, Oregon</t>
  </si>
  <si>
    <t>G4100670031509</t>
  </si>
  <si>
    <t>Census Tract 315.09, Washington County, Oregon</t>
  </si>
  <si>
    <t>G4100670031510</t>
  </si>
  <si>
    <t>Census Tract 315.10</t>
  </si>
  <si>
    <t>G4100670031511</t>
  </si>
  <si>
    <t>Census Tract 315.11</t>
  </si>
  <si>
    <t>Census Tract 315.11, Washington County, Oregon</t>
  </si>
  <si>
    <t>G4100670031512</t>
  </si>
  <si>
    <t>Census Tract 315.12</t>
  </si>
  <si>
    <t>Census Tract 315.12, Washington County, Oregon</t>
  </si>
  <si>
    <t>G4100670031513</t>
  </si>
  <si>
    <t>Census Tract 315.13</t>
  </si>
  <si>
    <t>Census Tract 315.13, Washington County, Oregon</t>
  </si>
  <si>
    <t>G4100670031514</t>
  </si>
  <si>
    <t>Census Tract 315.14</t>
  </si>
  <si>
    <t>Census Tract 315.14, Washington County, Oregon</t>
  </si>
  <si>
    <t>G4100670031600</t>
  </si>
  <si>
    <t>G41006700316</t>
  </si>
  <si>
    <t>G4100670031601</t>
  </si>
  <si>
    <t>G4100670031602</t>
  </si>
  <si>
    <t>G4100670031603</t>
  </si>
  <si>
    <t>G4100670031604</t>
  </si>
  <si>
    <t>G4100670031605</t>
  </si>
  <si>
    <t>G4100670031606</t>
  </si>
  <si>
    <t>Census Tract 316.06</t>
  </si>
  <si>
    <t>Census Tract 316.06, Washington County, Oregon</t>
  </si>
  <si>
    <t>G4100670031607</t>
  </si>
  <si>
    <t>G4100670031608</t>
  </si>
  <si>
    <t>Census Tract 316.08</t>
  </si>
  <si>
    <t>G4100670031609</t>
  </si>
  <si>
    <t>Census Tract 316.09</t>
  </si>
  <si>
    <t>Census Tract 316.09, Washington County, Oregon</t>
  </si>
  <si>
    <t>G4100670031610</t>
  </si>
  <si>
    <t>Census Tract 316.10</t>
  </si>
  <si>
    <t>Census Tract 316.10, Washington County, Oregon</t>
  </si>
  <si>
    <t>G4100670031611</t>
  </si>
  <si>
    <t>Census Tract 316.11</t>
  </si>
  <si>
    <t>Census Tract 316.11, Washington County, Oregon</t>
  </si>
  <si>
    <t>G4100670031612</t>
  </si>
  <si>
    <t>Census Tract 316.12</t>
  </si>
  <si>
    <t>Census Tract 316.12, Washington County, Oregon</t>
  </si>
  <si>
    <t>G4100670031613</t>
  </si>
  <si>
    <t>Census Tract 316.13</t>
  </si>
  <si>
    <t>Census Tract 316.13, Washington County, Oregon</t>
  </si>
  <si>
    <t>G4100670031614</t>
  </si>
  <si>
    <t>Census Tract 316.14</t>
  </si>
  <si>
    <t>Census Tract 316.14, Washington County, Oregon</t>
  </si>
  <si>
    <t>G4100670031615</t>
  </si>
  <si>
    <t>Census Tract 316.15</t>
  </si>
  <si>
    <t>Census Tract 316.15, Washington County, Oregon</t>
  </si>
  <si>
    <t>G4100670031616</t>
  </si>
  <si>
    <t>Census Tract 316.16</t>
  </si>
  <si>
    <t>Census Tract 316.16, Washington County, Oregon</t>
  </si>
  <si>
    <t>G4100670031617</t>
  </si>
  <si>
    <t>Census Tract 316.17</t>
  </si>
  <si>
    <t>Census Tract 316.17, Washington County, Oregon</t>
  </si>
  <si>
    <t>G4100670031700</t>
  </si>
  <si>
    <t>G41006700317</t>
  </si>
  <si>
    <t>G4100670031701</t>
  </si>
  <si>
    <t>G4100670031702</t>
  </si>
  <si>
    <t>G4100670031703</t>
  </si>
  <si>
    <t>Census Tract 317.03, Washington County, Oregon</t>
  </si>
  <si>
    <t>G4100670031704</t>
  </si>
  <si>
    <t>Census Tract 317.04, Washington County, Oregon</t>
  </si>
  <si>
    <t>G4100670031705</t>
  </si>
  <si>
    <t>Census Tract 317.05, Washington County, Oregon</t>
  </si>
  <si>
    <t>G4100670031706</t>
  </si>
  <si>
    <t>Census Tract 317.06, Washington County, Oregon</t>
  </si>
  <si>
    <t>G4100670031800</t>
  </si>
  <si>
    <t>G41006700318</t>
  </si>
  <si>
    <t>G4100670031801</t>
  </si>
  <si>
    <t>G4100670031802</t>
  </si>
  <si>
    <t>G4100670031803</t>
  </si>
  <si>
    <t>G4100670031804</t>
  </si>
  <si>
    <t>Census Tract 318.04, Washington County, Oregon</t>
  </si>
  <si>
    <t>G4100670031805</t>
  </si>
  <si>
    <t>Census Tract 318.05, Washington County, Oregon</t>
  </si>
  <si>
    <t>G4100670031806</t>
  </si>
  <si>
    <t>Census Tract 318.06, Washington County, Oregon</t>
  </si>
  <si>
    <t>G4100670031807</t>
  </si>
  <si>
    <t>Census Tract 318.07, Washington County, Oregon</t>
  </si>
  <si>
    <t>G4100670031808</t>
  </si>
  <si>
    <t>G4100670031809</t>
  </si>
  <si>
    <t>G4100670031812</t>
  </si>
  <si>
    <t>Census Tract 318.12</t>
  </si>
  <si>
    <t>Census Tract 318.12, Washington County, Oregon</t>
  </si>
  <si>
    <t>G4100670031813</t>
  </si>
  <si>
    <t>Census Tract 318.13</t>
  </si>
  <si>
    <t>Census Tract 318.13, Washington County, Oregon</t>
  </si>
  <si>
    <t>G4100670031814</t>
  </si>
  <si>
    <t>Census Tract 318.14</t>
  </si>
  <si>
    <t>Census Tract 318.14, Washington County, Oregon</t>
  </si>
  <si>
    <t>G4100670031815</t>
  </si>
  <si>
    <t>Census Tract 318.15</t>
  </si>
  <si>
    <t>Census Tract 318.15, Washington County, Oregon</t>
  </si>
  <si>
    <t>G4100670031900</t>
  </si>
  <si>
    <t>G41006700319</t>
  </si>
  <si>
    <t>G4100670031901</t>
  </si>
  <si>
    <t>G4100670031902</t>
  </si>
  <si>
    <t>G4100670031903</t>
  </si>
  <si>
    <t>G4100670031904</t>
  </si>
  <si>
    <t>Census Tract 319.04, Washington County, Oregon</t>
  </si>
  <si>
    <t>G4100670031905</t>
  </si>
  <si>
    <t>Census Tract 319.05</t>
  </si>
  <si>
    <t>G4100670031906</t>
  </si>
  <si>
    <t>Census Tract 319.06</t>
  </si>
  <si>
    <t>G4100670031907</t>
  </si>
  <si>
    <t>Census Tract 319.07</t>
  </si>
  <si>
    <t>Census Tract 319.07, Washington County, Oregon</t>
  </si>
  <si>
    <t>G4100670031908</t>
  </si>
  <si>
    <t>Census Tract 319.08</t>
  </si>
  <si>
    <t>Census Tract 319.08, Washington County, Oregon</t>
  </si>
  <si>
    <t>G4100670031909</t>
  </si>
  <si>
    <t>Census Tract 319.09</t>
  </si>
  <si>
    <t>Census Tract 319.09, Washington County, Oregon</t>
  </si>
  <si>
    <t>G4100670031910</t>
  </si>
  <si>
    <t>Census Tract 319.10</t>
  </si>
  <si>
    <t>Census Tract 319.10, Washington County, Oregon</t>
  </si>
  <si>
    <t>G4100670031911</t>
  </si>
  <si>
    <t>Census Tract 319.11</t>
  </si>
  <si>
    <t>Census Tract 319.11, Washington County, Oregon</t>
  </si>
  <si>
    <t>G4100670031912</t>
  </si>
  <si>
    <t>Census Tract 319.12</t>
  </si>
  <si>
    <t>Census Tract 319.12, Washington County, Oregon</t>
  </si>
  <si>
    <t>G4100670032000</t>
  </si>
  <si>
    <t>G41006700320</t>
  </si>
  <si>
    <t>G4100670032001</t>
  </si>
  <si>
    <t>Census Tract 320.01, Washington County, Oregon</t>
  </si>
  <si>
    <t>G4100670032002</t>
  </si>
  <si>
    <t>G4100670032003</t>
  </si>
  <si>
    <t>Census Tract 320.03, Washington County, Oregon</t>
  </si>
  <si>
    <t>G4100670032004</t>
  </si>
  <si>
    <t>Census Tract 320.04, Washington County, Oregon</t>
  </si>
  <si>
    <t>G4100670032005</t>
  </si>
  <si>
    <t>Census Tract 320.05, Washington County, Oregon</t>
  </si>
  <si>
    <t>G4100670032100</t>
  </si>
  <si>
    <t>G41006700321</t>
  </si>
  <si>
    <t>G4100670032101</t>
  </si>
  <si>
    <t>G4100670032102</t>
  </si>
  <si>
    <t>G4100670032103</t>
  </si>
  <si>
    <t>Census Tract 321.03, Washington County, Oregon</t>
  </si>
  <si>
    <t>G4100670032104</t>
  </si>
  <si>
    <t>Census Tract 321.04, Washington County, Oregon</t>
  </si>
  <si>
    <t>G4100670032105</t>
  </si>
  <si>
    <t>G4100670032106</t>
  </si>
  <si>
    <t>G4100670032107</t>
  </si>
  <si>
    <t>Census Tract 321.07, Washington County, Oregon</t>
  </si>
  <si>
    <t>G4100670032108</t>
  </si>
  <si>
    <t>Census Tract 321.08, Washington County, Oregon</t>
  </si>
  <si>
    <t>G4100670032109</t>
  </si>
  <si>
    <t>Census Tract 321.09, Washington County, Oregon</t>
  </si>
  <si>
    <t>G4100670032110</t>
  </si>
  <si>
    <t>Census Tract 321.10, Washington County, Oregon</t>
  </si>
  <si>
    <t>G4100670032200</t>
  </si>
  <si>
    <t>G41006700322</t>
  </si>
  <si>
    <t>Census Tract 322, Washington County, Oregon</t>
  </si>
  <si>
    <t>G4100670032300</t>
  </si>
  <si>
    <t>G41006700323</t>
  </si>
  <si>
    <t>Census Tract 323, Washington County, Oregon</t>
  </si>
  <si>
    <t>G4100670032400</t>
  </si>
  <si>
    <t>G41006700324</t>
  </si>
  <si>
    <t>G4100670032401</t>
  </si>
  <si>
    <t>G4100670032402</t>
  </si>
  <si>
    <t>G4100670032403</t>
  </si>
  <si>
    <t>G4100670032404</t>
  </si>
  <si>
    <t>Census Tract 324.04, Washington County, Oregon</t>
  </si>
  <si>
    <t>G4100670032405</t>
  </si>
  <si>
    <t>Census Tract 324.05</t>
  </si>
  <si>
    <t>G4100670032406</t>
  </si>
  <si>
    <t>Census Tract 324.06</t>
  </si>
  <si>
    <t>Census Tract 324.06, Washington County, Oregon</t>
  </si>
  <si>
    <t>G4100670032407</t>
  </si>
  <si>
    <t>Census Tract 324.07</t>
  </si>
  <si>
    <t>Census Tract 324.07, Washington County, Oregon</t>
  </si>
  <si>
    <t>G4100670032408</t>
  </si>
  <si>
    <t>Census Tract 324.08</t>
  </si>
  <si>
    <t>Census Tract 324.08, Washington County, Oregon</t>
  </si>
  <si>
    <t>G4100670032409</t>
  </si>
  <si>
    <t>Census Tract 324.09</t>
  </si>
  <si>
    <t>Census Tract 324.09, Washington County, Oregon</t>
  </si>
  <si>
    <t>G4100670032410</t>
  </si>
  <si>
    <t>Census Tract 324.10</t>
  </si>
  <si>
    <t>Census Tract 324.10, Washington County, Oregon</t>
  </si>
  <si>
    <t>G4100670032500</t>
  </si>
  <si>
    <t>G41006700325</t>
  </si>
  <si>
    <t>G4100670032501</t>
  </si>
  <si>
    <t>Census Tract 325.01, Washington County, Oregon</t>
  </si>
  <si>
    <t>G4100670032502</t>
  </si>
  <si>
    <t>Census Tract 325.02, Washington County, Oregon</t>
  </si>
  <si>
    <t>G4100670032503</t>
  </si>
  <si>
    <t>Census Tract 325.03, Washington County, Oregon</t>
  </si>
  <si>
    <t>G4100670032600</t>
  </si>
  <si>
    <t>G41006700326</t>
  </si>
  <si>
    <t>G4100670032601</t>
  </si>
  <si>
    <t>G4100670032602</t>
  </si>
  <si>
    <t>G4100670032603</t>
  </si>
  <si>
    <t>Census Tract 326.03</t>
  </si>
  <si>
    <t>Census Tract 326.03, Washington County, Oregon</t>
  </si>
  <si>
    <t>G4100670032604</t>
  </si>
  <si>
    <t>Census Tract 326.04</t>
  </si>
  <si>
    <t>Census Tract 326.04, Washington County, Oregon</t>
  </si>
  <si>
    <t>G4100670032605</t>
  </si>
  <si>
    <t>Census Tract 326.05</t>
  </si>
  <si>
    <t>G4100670032606</t>
  </si>
  <si>
    <t>Census Tract 326.06</t>
  </si>
  <si>
    <t>Census Tract 326.06, Washington County, Oregon</t>
  </si>
  <si>
    <t>G4100670032607</t>
  </si>
  <si>
    <t>Census Tract 326.07</t>
  </si>
  <si>
    <t>Census Tract 326.07, Washington County, Oregon</t>
  </si>
  <si>
    <t>G4100670032608</t>
  </si>
  <si>
    <t>Census Tract 326.08</t>
  </si>
  <si>
    <t>Census Tract 326.08, Washington County, Oregon</t>
  </si>
  <si>
    <t>G4100670032609</t>
  </si>
  <si>
    <t>Census Tract 326.09</t>
  </si>
  <si>
    <t>Census Tract 326.09, Washington County, Oregon</t>
  </si>
  <si>
    <t>G4100670032610</t>
  </si>
  <si>
    <t>Census Tract 326.10</t>
  </si>
  <si>
    <t>Census Tract 326.10, Washington County, Oregon</t>
  </si>
  <si>
    <t>G4100670032700</t>
  </si>
  <si>
    <t>G41006700327</t>
  </si>
  <si>
    <t>Census Tract 327, Washington County, Oregon</t>
  </si>
  <si>
    <t>G4100670032800</t>
  </si>
  <si>
    <t>G41006700328</t>
  </si>
  <si>
    <t>Census Tract 328, Washington County, Oregon</t>
  </si>
  <si>
    <t>G4100670032900</t>
  </si>
  <si>
    <t>G41006700329</t>
  </si>
  <si>
    <t>G4100670032901</t>
  </si>
  <si>
    <t>Census Tract 329.01, Washington County, Oregon</t>
  </si>
  <si>
    <t>G4100670032902</t>
  </si>
  <si>
    <t>Census Tract 329.02, Washington County, Oregon</t>
  </si>
  <si>
    <t>G4100670033000</t>
  </si>
  <si>
    <t>G41006700330</t>
  </si>
  <si>
    <t>Census Tract 330, Washington County, Oregon</t>
  </si>
  <si>
    <t>G4100670033100</t>
  </si>
  <si>
    <t>G41006700331</t>
  </si>
  <si>
    <t>G4100670033101</t>
  </si>
  <si>
    <t>Census Tract 331.01, Washington County, Oregon</t>
  </si>
  <si>
    <t>G4100670033102</t>
  </si>
  <si>
    <t>Census Tract 331.02, Washington County, Oregon</t>
  </si>
  <si>
    <t>G4100670033200</t>
  </si>
  <si>
    <t>G41006700332</t>
  </si>
  <si>
    <t>Census Tract 332, Washington County, Oregon</t>
  </si>
  <si>
    <t>G4100670033300</t>
  </si>
  <si>
    <t>G41006700333</t>
  </si>
  <si>
    <t>G4100670033301</t>
  </si>
  <si>
    <t>Census Tract 333.01, Washington County, Oregon</t>
  </si>
  <si>
    <t>G4100670033302</t>
  </si>
  <si>
    <t>Census Tract 333.02, Washington County, Oregon</t>
  </si>
  <si>
    <t>G4100670033400</t>
  </si>
  <si>
    <t>G41006700334</t>
  </si>
  <si>
    <t>Census Tract 334, Washington County, Oregon</t>
  </si>
  <si>
    <t>G4100670033500</t>
  </si>
  <si>
    <t>G41006700335</t>
  </si>
  <si>
    <t>Census Tract 335, Washington County, Oregon</t>
  </si>
  <si>
    <t>G4100670033600</t>
  </si>
  <si>
    <t>G41006700336</t>
  </si>
  <si>
    <t>Census Tract 336, Washington County, Oregon</t>
  </si>
  <si>
    <t>GISJOIN</t>
  </si>
  <si>
    <t>GIS Join Match Code</t>
  </si>
  <si>
    <t>G4100050</t>
  </si>
  <si>
    <t>G4100510</t>
  </si>
  <si>
    <t>G4100670</t>
  </si>
  <si>
    <t>HD01_VD01</t>
  </si>
  <si>
    <t>Estimate; Total:</t>
  </si>
  <si>
    <t>HD02_VD01</t>
  </si>
  <si>
    <t>Margin of Error; Total:</t>
  </si>
  <si>
    <t>HD01_VD02</t>
  </si>
  <si>
    <t>Estimate; Total: - Owner occupied</t>
  </si>
  <si>
    <t>HD02_VD02</t>
  </si>
  <si>
    <t>Margin of Error; Total: - Owner occupied</t>
  </si>
  <si>
    <t>HD01_VD03</t>
  </si>
  <si>
    <t>Estimate; Total: - Renter occupied</t>
  </si>
  <si>
    <t>HD02_VD03</t>
  </si>
  <si>
    <t>Margin of Error; Total: - Renter occupied</t>
  </si>
  <si>
    <t>2014 Estimate; Total:</t>
  </si>
  <si>
    <t>2014 Margin of Error; Total:</t>
  </si>
  <si>
    <t>2014 Estimate; Total: - Owner occupied</t>
  </si>
  <si>
    <t>2014 Margin of Error; Total: - Owner occupied</t>
  </si>
  <si>
    <t>2014 Estimate; Total: - Renter occupied</t>
  </si>
  <si>
    <t>2014 Margin of Error; Total: - Renter occupied</t>
  </si>
  <si>
    <t>YEAR</t>
  </si>
  <si>
    <t>Estimate; Owner occupied</t>
  </si>
  <si>
    <t>Margin of Error; Owner occupied</t>
  </si>
  <si>
    <t>Estimate; Renter occupied</t>
  </si>
  <si>
    <t>Margin of Error; Renter occupied</t>
  </si>
  <si>
    <t>% RENTER OCCUPIED</t>
  </si>
  <si>
    <t>THREE COUNTY REGION</t>
  </si>
  <si>
    <t>NUMERATOR</t>
  </si>
  <si>
    <t>DENOMINATOR</t>
  </si>
  <si>
    <t>MoE</t>
  </si>
  <si>
    <t>Unadjusted</t>
  </si>
  <si>
    <t>GEO.id</t>
  </si>
  <si>
    <t>GEO.id2</t>
  </si>
  <si>
    <t>GEO.display-label</t>
  </si>
  <si>
    <t>Id</t>
  </si>
  <si>
    <t>Id2</t>
  </si>
  <si>
    <t>Geography</t>
  </si>
  <si>
    <t>Total; Estimate; Population 25 years and over - Bachelor's degree</t>
  </si>
  <si>
    <t>Total; Margin of Error; Population 25 years and over - Bachelor's degree</t>
  </si>
  <si>
    <t>0500000US41005</t>
  </si>
  <si>
    <t>Clackamas County, Oregon</t>
  </si>
  <si>
    <t>0500000US41051</t>
  </si>
  <si>
    <t>Multnomah County, Oregon</t>
  </si>
  <si>
    <t>0500000US41067</t>
  </si>
  <si>
    <t>Washington County, Oregon</t>
  </si>
  <si>
    <t>Estimate; Not Hispanic or Latino: - White alone</t>
  </si>
  <si>
    <t>Margin of Error; Not Hispanic or Latino: - White alone</t>
  </si>
  <si>
    <t>HC01_EST_VC01</t>
  </si>
  <si>
    <t>HC01_MOE_VC01</t>
  </si>
  <si>
    <t>HC01_EST_VC02</t>
  </si>
  <si>
    <t>HC01_MOE_VC02</t>
  </si>
  <si>
    <t>HC01_EST_VC03</t>
  </si>
  <si>
    <t>HC01_MOE_VC03</t>
  </si>
  <si>
    <t>HC01_EST_VC04</t>
  </si>
  <si>
    <t>HC01_MOE_VC04</t>
  </si>
  <si>
    <t>HC01_EST_VC05</t>
  </si>
  <si>
    <t>HC01_MOE_VC05</t>
  </si>
  <si>
    <t>HC01_EST_VC06</t>
  </si>
  <si>
    <t>HC01_MOE_VC06</t>
  </si>
  <si>
    <t>HC01_EST_VC07</t>
  </si>
  <si>
    <t>HC01_MOE_VC07</t>
  </si>
  <si>
    <t>HC01_EST_VC08</t>
  </si>
  <si>
    <t>HC01_MOE_VC08</t>
  </si>
  <si>
    <t>HC01_EST_VC09</t>
  </si>
  <si>
    <t>HC01_MOE_VC09</t>
  </si>
  <si>
    <t>HC01_EST_VC10</t>
  </si>
  <si>
    <t>HC01_MOE_VC10</t>
  </si>
  <si>
    <t>HC01_EST_VC11</t>
  </si>
  <si>
    <t>HC01_MOE_VC11</t>
  </si>
  <si>
    <t>Households; Estimate; Total</t>
  </si>
  <si>
    <t>Households; Margin of Error; Total</t>
  </si>
  <si>
    <t>Households; Estimate; Total - Less than $10,000</t>
  </si>
  <si>
    <t>Households; Margin of Error; Total - Less than $10,000</t>
  </si>
  <si>
    <t>Households; Estimate; Total - $10,000 to $14,999</t>
  </si>
  <si>
    <t>Households; Margin of Error; Total - $10,000 to $14,999</t>
  </si>
  <si>
    <t>Households; Estimate; Total - $15,000 to $24,999</t>
  </si>
  <si>
    <t>Households; Margin of Error; Total - $15,000 to $24,999</t>
  </si>
  <si>
    <t>Households; Estimate; Total - $25,000 to $34,999</t>
  </si>
  <si>
    <t>Households; Margin of Error; Total - $25,000 to $34,999</t>
  </si>
  <si>
    <t>Households; Estimate; Total - $35,000 to $49,999</t>
  </si>
  <si>
    <t>Households; Margin of Error; Total - $35,000 to $49,999</t>
  </si>
  <si>
    <t>Households; Estimate; Total - $50,000 to $74,999</t>
  </si>
  <si>
    <t>Households; Margin of Error; Total - $50,000 to $74,999</t>
  </si>
  <si>
    <t>Households; Estimate; Total - $75,000 to $99,999</t>
  </si>
  <si>
    <t>Households; Margin of Error; Total - $75,000 to $99,999</t>
  </si>
  <si>
    <t>Households; Estimate; Total - $100,000 to $149,999</t>
  </si>
  <si>
    <t>Households; Margin of Error; Total - $100,000 to $149,999</t>
  </si>
  <si>
    <t>Households; Estimate; Total - $150,000 to $199,999</t>
  </si>
  <si>
    <t>Households; Margin of Error; Total - $150,000 to $199,999</t>
  </si>
  <si>
    <t>Households; Estimate; Total - $200,000 or more</t>
  </si>
  <si>
    <t>Households; Margin of Error; Total - $200,000 or more</t>
  </si>
  <si>
    <t>% NON WHITE</t>
  </si>
  <si>
    <t>MoE (NOM)</t>
  </si>
  <si>
    <t>MOE (%)</t>
  </si>
  <si>
    <t>% Renters</t>
  </si>
  <si>
    <t>% Non-White</t>
  </si>
  <si>
    <t>% without Bachelor’s degree</t>
  </si>
  <si>
    <t>% Households with income at or below 80% Median Family Income</t>
  </si>
  <si>
    <t>Year</t>
  </si>
  <si>
    <t>80% of 4-person MFI</t>
  </si>
  <si>
    <t>4-person MFI</t>
  </si>
  <si>
    <t/>
  </si>
  <si>
    <t>% of households with income less than 80% HUD MFI</t>
  </si>
  <si>
    <t>80% HUD MFI</t>
  </si>
  <si>
    <t>PROPORTION OF BRACKET</t>
  </si>
  <si>
    <t>MoE NUMERATOR</t>
  </si>
  <si>
    <t>MoE DENOMINATOR</t>
  </si>
  <si>
    <t>Unadjusted Numerator Estimate</t>
  </si>
  <si>
    <t>HC01_EST_VC15</t>
  </si>
  <si>
    <t>HC01_MOE_VC15</t>
  </si>
  <si>
    <t>Total; Estimate; Population 25 years and over</t>
  </si>
  <si>
    <t>Total; Margin of Error; Population 25 years and over</t>
  </si>
  <si>
    <t>Total</t>
  </si>
  <si>
    <t>Percent; Estimate; Population 25 years and over - Percent bachelor's degree or higher</t>
  </si>
  <si>
    <t>Percent; Margin of Error; Population 25 years and over - Percent bachelor's degree or higher</t>
  </si>
  <si>
    <t>28.4</t>
  </si>
  <si>
    <t>30.7</t>
  </si>
  <si>
    <t>34.5</t>
  </si>
  <si>
    <t>Unadjusted numerator</t>
  </si>
  <si>
    <t>% WITHOUT BACHELOR'S OR HIGHER</t>
  </si>
  <si>
    <t>Male</t>
  </si>
  <si>
    <t>Estimate; Male:</t>
  </si>
  <si>
    <t>Margin of Error; Male:</t>
  </si>
  <si>
    <t>Female</t>
  </si>
  <si>
    <t>Estimate; Female:</t>
  </si>
  <si>
    <t>Margin of Error; Female:</t>
  </si>
  <si>
    <t>Estimate; Male: - No schooling completed</t>
  </si>
  <si>
    <t>Margin of Error; Male: - No schooling completed</t>
  </si>
  <si>
    <t>Estimate; Female: - No schooling completed</t>
  </si>
  <si>
    <t>Margin of Error; Female: - No schooling completed</t>
  </si>
  <si>
    <t>Estimate; Male: - Nursery to 4th grade</t>
  </si>
  <si>
    <t>Margin of Error; Male: - Nursery to 4th grade</t>
  </si>
  <si>
    <t>Estimate; Female: - Nursery to 4th grade</t>
  </si>
  <si>
    <t>Margin of Error; Female: - Nursery to 4th grade</t>
  </si>
  <si>
    <t>Estimate; Male: - 5th and 6th grade</t>
  </si>
  <si>
    <t>Margin of Error; Male: - 5th and 6th grade</t>
  </si>
  <si>
    <t>Estimate; Female: - 5th and 6th grade</t>
  </si>
  <si>
    <t>Margin of Error; Female: - 5th and 6th grade</t>
  </si>
  <si>
    <t>Estimate; Male: - 7th and 8th grade</t>
  </si>
  <si>
    <t>Margin of Error; Male: - 7th and 8th grade</t>
  </si>
  <si>
    <t>Estimate; Female: - 7th and 8th grade</t>
  </si>
  <si>
    <t>Margin of Error; Female: - 7th and 8th grade</t>
  </si>
  <si>
    <t>Estimate; Male: - 9th grade</t>
  </si>
  <si>
    <t>Margin of Error; Male: - 9th grade</t>
  </si>
  <si>
    <t>Estimate; Female: - 9th grade</t>
  </si>
  <si>
    <t>Margin of Error; Female: - 9th grade</t>
  </si>
  <si>
    <t>Estimate; Male: - 10th grade</t>
  </si>
  <si>
    <t>Margin of Error; Male: - 10th grade</t>
  </si>
  <si>
    <t>Estimate; Female: - 10th grade</t>
  </si>
  <si>
    <t>Margin of Error; Female: - 10th grade</t>
  </si>
  <si>
    <t>Estimate; Male: - 11th grade</t>
  </si>
  <si>
    <t>Margin of Error; Male: - 11th grade</t>
  </si>
  <si>
    <t>Estimate; Female: - 11th grade</t>
  </si>
  <si>
    <t>Margin of Error; Female: - 11th grade</t>
  </si>
  <si>
    <t>Estimate; Male: - 12th grade, no diploma</t>
  </si>
  <si>
    <t>Margin of Error; Male: - 12th grade, no diploma</t>
  </si>
  <si>
    <t>Estimate; Female: - 12th grade, no diploma</t>
  </si>
  <si>
    <t>Margin of Error; Female: - 12th grade, no diploma</t>
  </si>
  <si>
    <t>Estimate; Male: - High school graduate, GED, or alternative</t>
  </si>
  <si>
    <t>Margin of Error; Male: - High school graduate, GED, or alternative</t>
  </si>
  <si>
    <t>Estimate; Female: - High school graduate, GED, or alternative</t>
  </si>
  <si>
    <t>Margin of Error; Female: - High school graduate, GED, or alternative</t>
  </si>
  <si>
    <t>Estimate; Male: - Some college, less than 1 year</t>
  </si>
  <si>
    <t>Margin of Error; Male: - Some college, less than 1 year</t>
  </si>
  <si>
    <t>Estimate; Female: - Some college, less than 1 year</t>
  </si>
  <si>
    <t>Margin of Error; Female: - Some college, less than 1 year</t>
  </si>
  <si>
    <t>Estimate; Male: - Some college, 1 or more years, no degree</t>
  </si>
  <si>
    <t>Margin of Error; Male: - Some college, 1 or more years, no degree</t>
  </si>
  <si>
    <t>Estimate; Female: - Some college, 1 or more years, no degree</t>
  </si>
  <si>
    <t>Margin of Error; Female: - Some college, 1 or more years, no degree</t>
  </si>
  <si>
    <t>Estimate; Male: - Associate's degree</t>
  </si>
  <si>
    <t>Margin of Error; Male: - Associate's degree</t>
  </si>
  <si>
    <t>Estimate; Female: - Associate's degree</t>
  </si>
  <si>
    <t>Margin of Error; Female: - Associate's degree</t>
  </si>
  <si>
    <t>Estimate; Male: - Bachelor's degree</t>
  </si>
  <si>
    <t>Margin of Error; Male: - Bachelor's degree</t>
  </si>
  <si>
    <t>Estimate; Female: - Bachelor's degree</t>
  </si>
  <si>
    <t>Margin of Error; Female: - Bachelor's degree</t>
  </si>
  <si>
    <t>Estimate; Male: - Master's degree</t>
  </si>
  <si>
    <t>Margin of Error; Male: - Master's degree</t>
  </si>
  <si>
    <t>Estimate; Female: - Master's degree</t>
  </si>
  <si>
    <t>Margin of Error; Female: - Master's degree</t>
  </si>
  <si>
    <t>Estimate; Male: - Professional school degree</t>
  </si>
  <si>
    <t>Margin of Error; Male: - Professional school degree</t>
  </si>
  <si>
    <t>Estimate; Female: - Professional school degree</t>
  </si>
  <si>
    <t>Margin of Error; Female: - Professional school degree</t>
  </si>
  <si>
    <t>Estimate; Male: - Doctorate degree</t>
  </si>
  <si>
    <t>Margin of Error; Male: - Doctorate degree</t>
  </si>
  <si>
    <t>Estimate; Female: - Doctorate degree</t>
  </si>
  <si>
    <t>Margin of Error; Female: - Doctorate degree</t>
  </si>
  <si>
    <t>RATIO</t>
  </si>
  <si>
    <t>% Occupied housing units: Renter occupied</t>
  </si>
  <si>
    <t>% Occupied housing units: Owner occupied</t>
  </si>
  <si>
    <t>Occupied housing units: Renter occupied</t>
  </si>
  <si>
    <t>Occupied housing units: Owner occupied</t>
  </si>
  <si>
    <t>Occupied housing units</t>
  </si>
  <si>
    <t>Households: $150,000 or more</t>
  </si>
  <si>
    <t>Households: $125,000 to $149,999</t>
  </si>
  <si>
    <t>Households: $100,000 to $124,999</t>
  </si>
  <si>
    <t>Households: $75,000 to $99,999</t>
  </si>
  <si>
    <t>Households: $60,000 to $74,999</t>
  </si>
  <si>
    <t>Households: $55,000 to $59,999</t>
  </si>
  <si>
    <t>Households: $50,000 to $54,999</t>
  </si>
  <si>
    <t>Households: $47,500 to $49,999</t>
  </si>
  <si>
    <t>Households: $45,000 to $47,499</t>
  </si>
  <si>
    <t>Households: $42,500 to $44,999</t>
  </si>
  <si>
    <t>Households: $40,000 to $42,499</t>
  </si>
  <si>
    <t>Households: $37,500 to $39,999</t>
  </si>
  <si>
    <t>Households: $35,000 to $37,499</t>
  </si>
  <si>
    <t>Households: $32,500 to $34,999</t>
  </si>
  <si>
    <t>Households: $30,000 to $32,499</t>
  </si>
  <si>
    <t>Households: $27,500 to $29,999</t>
  </si>
  <si>
    <t>Households: $25,000 to $27,499</t>
  </si>
  <si>
    <t>Households: $22,500 to $24,999</t>
  </si>
  <si>
    <t>Households: $20,000 to $22,499</t>
  </si>
  <si>
    <t>Households: $17,500 to $19,999</t>
  </si>
  <si>
    <t>Households: $15,000 to $17,499</t>
  </si>
  <si>
    <t>Households: $12,500 to $14,999</t>
  </si>
  <si>
    <t>Households: $10,000 to $12,499</t>
  </si>
  <si>
    <t>Households: $5,000 to $9,999</t>
  </si>
  <si>
    <t>Households: Less than $5,000</t>
  </si>
  <si>
    <t>INCOME &lt; 80% HUD MFI</t>
  </si>
  <si>
    <t>HUD LIMIT</t>
  </si>
  <si>
    <t>Households</t>
  </si>
  <si>
    <t>% Persons 25 years and over: Bachelor's degree or more</t>
  </si>
  <si>
    <t>Total Population: NON-WHITE</t>
  </si>
  <si>
    <t>Total Population: Non-Hispanic: White</t>
  </si>
  <si>
    <t>Total Population</t>
  </si>
  <si>
    <t>FIPS</t>
  </si>
  <si>
    <t>Qualifying Name</t>
  </si>
  <si>
    <t>Area Name-Legal/Statistical Area Description (LSAD) Term-Part Indicator</t>
  </si>
  <si>
    <t>% Households: $150,000 or more</t>
  </si>
  <si>
    <t>% Households: $125,000 to $149,999</t>
  </si>
  <si>
    <t>% Households: $100,000 to $124,999</t>
  </si>
  <si>
    <t>% Households: $75,000 to $99,999</t>
  </si>
  <si>
    <t>% Households: $60,000 to $74,999</t>
  </si>
  <si>
    <t>% Households: $55,000 to $59,999</t>
  </si>
  <si>
    <t>% Households: $50,000 to $54,999</t>
  </si>
  <si>
    <t>% Households: $47,500 to $49,999</t>
  </si>
  <si>
    <t>% Households: $45,000 to $47,499</t>
  </si>
  <si>
    <t>% Households: $42,500 to $44,999</t>
  </si>
  <si>
    <t>% Households: $40,000 to $42,499</t>
  </si>
  <si>
    <t>% Households: $37,500 to $39,999</t>
  </si>
  <si>
    <t>% Households: $35,000 to $37,499</t>
  </si>
  <si>
    <t>% Households: $32,500 to $34,999</t>
  </si>
  <si>
    <t>% Households: $30,000 to $32,499</t>
  </si>
  <si>
    <t>% Households: $27,500 to $29,999</t>
  </si>
  <si>
    <t>% Households: $25,000 to $27,499</t>
  </si>
  <si>
    <t>% Households: $22,500 to $24,999</t>
  </si>
  <si>
    <t>% Households: $20,000 to $22,499</t>
  </si>
  <si>
    <t>% Households: $17,500 to $19,999</t>
  </si>
  <si>
    <t>% Households: $15,000 to $17,499</t>
  </si>
  <si>
    <t>% Households: $12,500 to $14,999</t>
  </si>
  <si>
    <t>% Households: $10,000 to $12,499</t>
  </si>
  <si>
    <t>% Households: $5,000 to $9,999</t>
  </si>
  <si>
    <t>% Households: Less than $5,000</t>
  </si>
  <si>
    <t>% Persons 25 years and over: Graduate or professional degree or more</t>
  </si>
  <si>
    <t>% Persons 25 years and over: Some college or more</t>
  </si>
  <si>
    <t>% Persons 25 years and over: High school graduate or more (includes equivalency)</t>
  </si>
  <si>
    <t>% Persons 25 years and over: Less Than High School</t>
  </si>
  <si>
    <t>Persons 25 years and over: Graduate or professional degree or more</t>
  </si>
  <si>
    <t>Persons 25 years and over: Bachelor's degree or more</t>
  </si>
  <si>
    <t>Persons 25 years and over: Some college or more</t>
  </si>
  <si>
    <t>Persons 25 years and over: High school graduate or more (includes equivalency)</t>
  </si>
  <si>
    <t>Persons 25 years and over: Less Than High School</t>
  </si>
  <si>
    <t>Persons 25 years and over</t>
  </si>
  <si>
    <t>% Total Population: Hispanic: Other race</t>
  </si>
  <si>
    <t>% Total Population: Hispanic: Asian or Pacific Islander</t>
  </si>
  <si>
    <t>% Total Population: Hispanic: American Indian, Eskimo, or Aleut</t>
  </si>
  <si>
    <t>% Total Population: Hispanic: Black</t>
  </si>
  <si>
    <t>% Total Population: Hispanic: White</t>
  </si>
  <si>
    <t>% Total Population: Hispanic</t>
  </si>
  <si>
    <t>% Total Population: Non-Hispanic: Other race</t>
  </si>
  <si>
    <t>% Total Population: Non-Hispanic: Asian or Pacific Islander</t>
  </si>
  <si>
    <t>% Total Population: Non-Hispanic: American Indian, Eskimo, or Aleut</t>
  </si>
  <si>
    <t>% Total Population: Non-Hispanic: Black</t>
  </si>
  <si>
    <t>% Total Population: Non-Hispanic: White</t>
  </si>
  <si>
    <t>% Total Population: Non-Hispanic</t>
  </si>
  <si>
    <t>Total Population: Hispanic: Other race</t>
  </si>
  <si>
    <t>Total Population: Hispanic: Asian or Pacific Islander</t>
  </si>
  <si>
    <t>Total Population: Hispanic: American Indian, Eskimo, or Aleut</t>
  </si>
  <si>
    <t>Total Population: Hispanic: Black</t>
  </si>
  <si>
    <t>Total Population: Hispanic: White</t>
  </si>
  <si>
    <t>Total Population: Hispanic</t>
  </si>
  <si>
    <t>Total Population: Non-Hispanic: Other race</t>
  </si>
  <si>
    <t>Total Population: Non-Hispanic: Asian or Pacific Islander</t>
  </si>
  <si>
    <t>Total Population: Non-Hispanic: American Indian, Eskimo, or Aleut</t>
  </si>
  <si>
    <t>Total Population: Non-Hispanic: Black</t>
  </si>
  <si>
    <t>Total Population: Non-Hispanic</t>
  </si>
  <si>
    <t>County</t>
  </si>
  <si>
    <t>State-FIPS</t>
  </si>
  <si>
    <t>Division</t>
  </si>
  <si>
    <t>Region</t>
  </si>
  <si>
    <t>Geographic Component</t>
  </si>
  <si>
    <t>Summary Level</t>
  </si>
  <si>
    <t>80% HUD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</si>
</sst>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"/>
    <numFmt numFmtId="165" formatCode="_-* #,##0_-;\-* #,##0_-;_-* &quot;-&quot;??_-;_-@_-"/>
    <numFmt numFmtId="166" formatCode="0.0%"/>
    <numFmt numFmtId="167" formatCode="&quot;$&quot;#,##0;[Red]&quot;$&quot;#,##0"/>
    <numFmt numFmtId="168" formatCode="_-&quot;$&quot;* #,##0_-;\-&quot;$&quot;* #,##0_-;_-&quot;$&quot;* &quot;-&quot;??_-;_-@_-"/>
    <numFmt numFmtId="169" formatCode="0.00000000000000%"/>
  </numFmts>
  <fonts count="15" x14ac:knownFonts="1">
    <font>
      <sz val="12"/>
      <color theme="1"/>
      <name val="Franklin Gothic Book"/>
      <family val="2"/>
    </font>
    <font>
      <sz val="12"/>
      <color theme="1"/>
      <name val="Franklin Gothic Book"/>
      <family val="2"/>
    </font>
    <font>
      <sz val="12"/>
      <color theme="1"/>
      <name val="Franklin Gothic Book"/>
      <family val="2"/>
    </font>
    <font>
      <u/>
      <sz val="12"/>
      <color theme="10"/>
      <name val="Franklin Gothic Book"/>
      <family val="2"/>
    </font>
    <font>
      <u/>
      <sz val="12"/>
      <color theme="11"/>
      <name val="Franklin Gothic Book"/>
      <family val="2"/>
    </font>
    <font>
      <sz val="12"/>
      <color theme="1"/>
      <name val="Arial Rounded MT Bold"/>
    </font>
    <font>
      <i/>
      <sz val="12"/>
      <name val="Franklin Gothic Book"/>
    </font>
    <font>
      <sz val="12"/>
      <name val="Franklin Gothic Book"/>
    </font>
    <font>
      <sz val="12"/>
      <color rgb="FF000000"/>
      <name val="Calibri"/>
      <family val="2"/>
    </font>
    <font>
      <sz val="10"/>
      <color indexed="8"/>
      <name val="SansSerif"/>
    </font>
    <font>
      <sz val="9"/>
      <color theme="1"/>
      <name val="Franklin Gothic Medium"/>
    </font>
    <font>
      <sz val="9"/>
      <color theme="1"/>
      <name val="Franklin Gothic Book"/>
    </font>
    <font>
      <sz val="12"/>
      <color rgb="FFFF0000"/>
      <name val="Franklin Gothic Book"/>
      <family val="2"/>
    </font>
    <font>
      <sz val="12"/>
      <color rgb="FF000000"/>
      <name val="Franklin Gothic Book"/>
      <family val="2"/>
    </font>
    <font>
      <sz val="12"/>
      <color indexed="8"/>
      <name val="Franklin Gothic Book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575757"/>
      </top>
      <bottom style="medium">
        <color rgb="FF575757"/>
      </bottom>
      <diagonal/>
    </border>
    <border>
      <left/>
      <right/>
      <top/>
      <bottom style="medium">
        <color rgb="FF575757"/>
      </bottom>
      <diagonal/>
    </border>
    <border>
      <left/>
      <right/>
      <top/>
      <bottom style="medium">
        <color auto="1"/>
      </bottom>
      <diagonal/>
    </border>
  </borders>
  <cellStyleXfs count="15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43" fontId="0" fillId="0" borderId="0" xfId="1" applyFont="1"/>
    <xf numFmtId="10" fontId="0" fillId="0" borderId="0" xfId="2" applyNumberFormat="1" applyFont="1"/>
    <xf numFmtId="10" fontId="0" fillId="0" borderId="0" xfId="0" applyNumberFormat="1"/>
    <xf numFmtId="0" fontId="8" fillId="0" borderId="0" xfId="0" applyFont="1"/>
    <xf numFmtId="0" fontId="0" fillId="0" borderId="0" xfId="0" applyAlignment="1">
      <alignment wrapText="1"/>
    </xf>
    <xf numFmtId="10" fontId="0" fillId="3" borderId="0" xfId="2" applyNumberFormat="1" applyFont="1" applyFill="1"/>
    <xf numFmtId="10" fontId="0" fillId="3" borderId="0" xfId="0" applyNumberFormat="1" applyFill="1"/>
    <xf numFmtId="165" fontId="8" fillId="0" borderId="0" xfId="1" applyNumberFormat="1" applyFont="1"/>
    <xf numFmtId="165" fontId="8" fillId="0" borderId="0" xfId="1" applyNumberFormat="1" applyFont="1" applyAlignment="1">
      <alignment horizontal="right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/>
    <xf numFmtId="166" fontId="0" fillId="0" borderId="0" xfId="2" applyNumberFormat="1" applyFont="1"/>
    <xf numFmtId="0" fontId="8" fillId="0" borderId="0" xfId="0" applyFont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vertical="center" wrapText="1"/>
    </xf>
    <xf numFmtId="167" fontId="0" fillId="0" borderId="0" xfId="0" applyNumberFormat="1"/>
    <xf numFmtId="167" fontId="0" fillId="0" borderId="0" xfId="0" applyNumberFormat="1" applyFill="1"/>
    <xf numFmtId="165" fontId="0" fillId="0" borderId="0" xfId="1" applyNumberFormat="1" applyFont="1" applyBorder="1" applyAlignment="1">
      <alignment horizontal="left" indent="6"/>
    </xf>
    <xf numFmtId="165" fontId="0" fillId="0" borderId="0" xfId="1" applyNumberFormat="1" applyFont="1" applyFill="1" applyBorder="1" applyAlignment="1">
      <alignment horizontal="left" indent="6"/>
    </xf>
    <xf numFmtId="165" fontId="9" fillId="0" borderId="0" xfId="1" applyNumberFormat="1" applyFont="1" applyFill="1" applyBorder="1" applyAlignment="1">
      <alignment horizontal="left" vertical="top" wrapText="1" indent="6"/>
    </xf>
    <xf numFmtId="0" fontId="13" fillId="0" borderId="0" xfId="0" applyFont="1"/>
    <xf numFmtId="165" fontId="12" fillId="0" borderId="0" xfId="1" applyNumberFormat="1" applyFont="1" applyAlignment="1">
      <alignment horizontal="right" wrapText="1"/>
    </xf>
    <xf numFmtId="43" fontId="0" fillId="0" borderId="0" xfId="0" applyNumberFormat="1" applyAlignment="1">
      <alignment horizontal="right" wrapText="1" indent="1"/>
    </xf>
    <xf numFmtId="0" fontId="0" fillId="2" borderId="0" xfId="0" applyFill="1"/>
    <xf numFmtId="165" fontId="0" fillId="2" borderId="0" xfId="1" applyNumberFormat="1" applyFont="1" applyFill="1" applyBorder="1" applyAlignment="1">
      <alignment horizontal="left" indent="6"/>
    </xf>
    <xf numFmtId="43" fontId="0" fillId="2" borderId="0" xfId="0" applyNumberFormat="1" applyFill="1" applyAlignment="1">
      <alignment horizontal="right" wrapText="1" indent="1"/>
    </xf>
    <xf numFmtId="0" fontId="0" fillId="2" borderId="0" xfId="0" applyFill="1" applyAlignment="1">
      <alignment wrapText="1"/>
    </xf>
    <xf numFmtId="168" fontId="0" fillId="0" borderId="0" xfId="91" applyNumberFormat="1" applyFont="1"/>
    <xf numFmtId="10" fontId="0" fillId="3" borderId="0" xfId="2" applyNumberFormat="1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4" fillId="0" borderId="0" xfId="0" applyFont="1" applyFill="1" applyBorder="1" applyAlignment="1">
      <alignment vertical="top" wrapText="1"/>
    </xf>
    <xf numFmtId="165" fontId="0" fillId="0" borderId="0" xfId="1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right" vertical="top" wrapText="1"/>
    </xf>
    <xf numFmtId="165" fontId="0" fillId="0" borderId="0" xfId="1" applyNumberFormat="1" applyFont="1" applyFill="1" applyBorder="1"/>
    <xf numFmtId="10" fontId="0" fillId="0" borderId="0" xfId="2" applyNumberFormat="1" applyFont="1" applyFill="1" applyBorder="1"/>
    <xf numFmtId="164" fontId="0" fillId="0" borderId="0" xfId="0" applyNumberFormat="1" applyFont="1" applyFill="1" applyBorder="1"/>
    <xf numFmtId="43" fontId="0" fillId="0" borderId="0" xfId="1" applyFont="1" applyFill="1" applyBorder="1"/>
    <xf numFmtId="0" fontId="14" fillId="0" borderId="0" xfId="0" applyFont="1" applyFill="1" applyBorder="1" applyAlignment="1">
      <alignment horizontal="left" vertical="top" wrapText="1"/>
    </xf>
    <xf numFmtId="165" fontId="14" fillId="0" borderId="0" xfId="1" applyNumberFormat="1" applyFont="1" applyFill="1" applyBorder="1" applyAlignment="1">
      <alignment horizontal="right" wrapText="1"/>
    </xf>
    <xf numFmtId="0" fontId="14" fillId="0" borderId="0" xfId="0" applyFont="1" applyFill="1" applyBorder="1" applyAlignment="1">
      <alignment horizontal="right" wrapText="1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165" fontId="0" fillId="2" borderId="0" xfId="1" applyNumberFormat="1" applyFont="1" applyFill="1" applyBorder="1" applyAlignment="1">
      <alignment horizontal="right"/>
    </xf>
    <xf numFmtId="0" fontId="11" fillId="0" borderId="3" xfId="0" applyFont="1" applyBorder="1" applyAlignment="1">
      <alignment vertical="center" wrapText="1"/>
    </xf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ont="1" applyFill="1" applyBorder="1"/>
    <xf numFmtId="166" fontId="0" fillId="3" borderId="0" xfId="2" applyNumberFormat="1" applyFont="1" applyFill="1" applyBorder="1"/>
    <xf numFmtId="43" fontId="14" fillId="0" borderId="0" xfId="0" applyNumberFormat="1" applyFont="1" applyFill="1" applyBorder="1" applyAlignment="1">
      <alignment horizontal="left" vertical="top" wrapText="1"/>
    </xf>
    <xf numFmtId="169" fontId="0" fillId="3" borderId="0" xfId="2" applyNumberFormat="1" applyFont="1" applyFill="1" applyBorder="1"/>
    <xf numFmtId="166" fontId="0" fillId="0" borderId="0" xfId="2" applyNumberFormat="1" applyFont="1" applyFill="1" applyBorder="1"/>
    <xf numFmtId="165" fontId="0" fillId="3" borderId="0" xfId="1" applyNumberFormat="1" applyFont="1" applyFill="1" applyBorder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6" borderId="0" xfId="0" applyFill="1" applyAlignment="1">
      <alignment wrapText="1"/>
    </xf>
  </cellXfs>
  <cellStyles count="154">
    <cellStyle name="Comma" xfId="1" builtinId="3"/>
    <cellStyle name="Currency" xfId="9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externalLink" Target="externalLinks/externalLink3.xml"/><Relationship Id="rId12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externalLink" Target="externalLinks/externalLink1.xml"/><Relationship Id="rId10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summary!$E$1</c:f>
              <c:strCache>
                <c:ptCount val="1"/>
                <c:pt idx="0">
                  <c:v>% Renters</c:v>
                </c:pt>
              </c:strCache>
            </c:strRef>
          </c:tx>
          <c:spPr>
            <a:ln w="47625">
              <a:noFill/>
            </a:ln>
          </c:spPr>
          <c:xVal>
            <c:numRef>
              <c:f>summary!$A$4:$A$15</c:f>
              <c:numCache>
                <c:formatCode>General</c:formatCode>
                <c:ptCount val="12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  <c:pt idx="8">
                  <c:v>2017.0</c:v>
                </c:pt>
                <c:pt idx="9">
                  <c:v>2018.0</c:v>
                </c:pt>
                <c:pt idx="10">
                  <c:v>2019.0</c:v>
                </c:pt>
                <c:pt idx="11">
                  <c:v>2020.0</c:v>
                </c:pt>
              </c:numCache>
            </c:numRef>
          </c:xVal>
          <c:yVal>
            <c:numRef>
              <c:f>summary!$E$4:$E$15</c:f>
              <c:numCache>
                <c:formatCode>0.00%</c:formatCode>
                <c:ptCount val="12"/>
                <c:pt idx="0">
                  <c:v>0.37569267645668</c:v>
                </c:pt>
                <c:pt idx="1">
                  <c:v>0.400760674626572</c:v>
                </c:pt>
                <c:pt idx="2">
                  <c:v>0.388009788330088</c:v>
                </c:pt>
                <c:pt idx="3">
                  <c:v>0.394220356837134</c:v>
                </c:pt>
                <c:pt idx="4">
                  <c:v>0.400790335711038</c:v>
                </c:pt>
                <c:pt idx="5">
                  <c:v>0.405042321796811</c:v>
                </c:pt>
                <c:pt idx="6">
                  <c:v>0.409390803472499</c:v>
                </c:pt>
                <c:pt idx="7">
                  <c:v>0.413763597142816</c:v>
                </c:pt>
                <c:pt idx="8">
                  <c:v>0.418136390813133</c:v>
                </c:pt>
                <c:pt idx="9">
                  <c:v>0.422509184483451</c:v>
                </c:pt>
                <c:pt idx="10">
                  <c:v>0.426881978153768</c:v>
                </c:pt>
                <c:pt idx="11">
                  <c:v>0.431254771824085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367112"/>
        <c:axId val="-2130370264"/>
      </c:scatterChart>
      <c:valAx>
        <c:axId val="-2130367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370264"/>
        <c:crosses val="autoZero"/>
        <c:crossBetween val="midCat"/>
      </c:valAx>
      <c:valAx>
        <c:axId val="-213037026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303671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summary!$B$1</c:f>
              <c:strCache>
                <c:ptCount val="1"/>
                <c:pt idx="0">
                  <c:v>% Non-White</c:v>
                </c:pt>
              </c:strCache>
            </c:strRef>
          </c:tx>
          <c:spPr>
            <a:ln w="47625">
              <a:noFill/>
            </a:ln>
          </c:spPr>
          <c:xVal>
            <c:numRef>
              <c:f>summary!$A$4:$A$15</c:f>
              <c:numCache>
                <c:formatCode>General</c:formatCode>
                <c:ptCount val="12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  <c:pt idx="8">
                  <c:v>2017.0</c:v>
                </c:pt>
                <c:pt idx="9">
                  <c:v>2018.0</c:v>
                </c:pt>
                <c:pt idx="10">
                  <c:v>2019.0</c:v>
                </c:pt>
                <c:pt idx="11">
                  <c:v>2020.0</c:v>
                </c:pt>
              </c:numCache>
            </c:numRef>
          </c:xVal>
          <c:yVal>
            <c:numRef>
              <c:f>summary!$B$4:$B$15</c:f>
              <c:numCache>
                <c:formatCode>0.00%</c:formatCode>
                <c:ptCount val="12"/>
                <c:pt idx="0">
                  <c:v>0.237721206889646</c:v>
                </c:pt>
                <c:pt idx="1">
                  <c:v>0.258149120433677</c:v>
                </c:pt>
                <c:pt idx="2">
                  <c:v>0.25316027412076</c:v>
                </c:pt>
                <c:pt idx="3">
                  <c:v>0.257398305041956</c:v>
                </c:pt>
                <c:pt idx="4">
                  <c:v>0.261071886132048</c:v>
                </c:pt>
                <c:pt idx="5">
                  <c:v>0.265145394748407</c:v>
                </c:pt>
                <c:pt idx="6">
                  <c:v>0.27045375795876</c:v>
                </c:pt>
                <c:pt idx="7">
                  <c:v>0.274743108453334</c:v>
                </c:pt>
                <c:pt idx="8">
                  <c:v>0.27903245894791</c:v>
                </c:pt>
                <c:pt idx="9">
                  <c:v>0.283321809442484</c:v>
                </c:pt>
                <c:pt idx="10">
                  <c:v>0.287611159937059</c:v>
                </c:pt>
                <c:pt idx="11">
                  <c:v>0.291900510431633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37608"/>
        <c:axId val="-2130440712"/>
      </c:scatterChart>
      <c:valAx>
        <c:axId val="-21304376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440712"/>
        <c:crosses val="autoZero"/>
        <c:crossBetween val="midCat"/>
      </c:valAx>
      <c:valAx>
        <c:axId val="-2130440712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304376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summary!$C$1</c:f>
              <c:strCache>
                <c:ptCount val="1"/>
                <c:pt idx="0">
                  <c:v>% without Bachelor’s degree</c:v>
                </c:pt>
              </c:strCache>
            </c:strRef>
          </c:tx>
          <c:spPr>
            <a:ln w="47625">
              <a:noFill/>
            </a:ln>
          </c:spPr>
          <c:xVal>
            <c:numRef>
              <c:f>summary!$A$4:$A$15</c:f>
              <c:numCache>
                <c:formatCode>General</c:formatCode>
                <c:ptCount val="12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  <c:pt idx="8">
                  <c:v>2017.0</c:v>
                </c:pt>
                <c:pt idx="9">
                  <c:v>2018.0</c:v>
                </c:pt>
                <c:pt idx="10">
                  <c:v>2019.0</c:v>
                </c:pt>
                <c:pt idx="11">
                  <c:v>2020.0</c:v>
                </c:pt>
              </c:numCache>
            </c:numRef>
          </c:xVal>
          <c:yVal>
            <c:numRef>
              <c:f>summary!$C$4:$C$15</c:f>
              <c:numCache>
                <c:formatCode>0.00%</c:formatCode>
                <c:ptCount val="12"/>
                <c:pt idx="0">
                  <c:v>0.635327647534906</c:v>
                </c:pt>
                <c:pt idx="1">
                  <c:v>0.629699828803471</c:v>
                </c:pt>
                <c:pt idx="2">
                  <c:v>0.623898554224656</c:v>
                </c:pt>
                <c:pt idx="3">
                  <c:v>0.619362413393497</c:v>
                </c:pt>
                <c:pt idx="4">
                  <c:v>0.616271303483301</c:v>
                </c:pt>
                <c:pt idx="5">
                  <c:v>0.612884718129426</c:v>
                </c:pt>
                <c:pt idx="6">
                  <c:v>0.607203774546304</c:v>
                </c:pt>
                <c:pt idx="7">
                  <c:v>0.60271702129433</c:v>
                </c:pt>
                <c:pt idx="8">
                  <c:v>0.598230268042357</c:v>
                </c:pt>
                <c:pt idx="9">
                  <c:v>0.593743514790384</c:v>
                </c:pt>
                <c:pt idx="10">
                  <c:v>0.58925676153841</c:v>
                </c:pt>
                <c:pt idx="11">
                  <c:v>0.584770008286437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30468120"/>
        <c:axId val="-2130471224"/>
      </c:scatterChart>
      <c:valAx>
        <c:axId val="-213046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0471224"/>
        <c:crosses val="autoZero"/>
        <c:crossBetween val="midCat"/>
      </c:valAx>
      <c:valAx>
        <c:axId val="-213047122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304681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summary!$D$1</c:f>
              <c:strCache>
                <c:ptCount val="1"/>
                <c:pt idx="0">
                  <c:v>% Households with income at or below 80% Median Family Income</c:v>
                </c:pt>
              </c:strCache>
            </c:strRef>
          </c:tx>
          <c:spPr>
            <a:ln w="47625">
              <a:noFill/>
            </a:ln>
          </c:spPr>
          <c:xVal>
            <c:numRef>
              <c:f>summary!$A$4:$A$15</c:f>
              <c:numCache>
                <c:formatCode>General</c:formatCode>
                <c:ptCount val="12"/>
                <c:pt idx="0">
                  <c:v>2009.0</c:v>
                </c:pt>
                <c:pt idx="1">
                  <c:v>2010.0</c:v>
                </c:pt>
                <c:pt idx="2">
                  <c:v>2011.0</c:v>
                </c:pt>
                <c:pt idx="3">
                  <c:v>2012.0</c:v>
                </c:pt>
                <c:pt idx="4">
                  <c:v>2013.0</c:v>
                </c:pt>
                <c:pt idx="5">
                  <c:v>2014.0</c:v>
                </c:pt>
                <c:pt idx="6">
                  <c:v>2015.0</c:v>
                </c:pt>
                <c:pt idx="7">
                  <c:v>2016.0</c:v>
                </c:pt>
                <c:pt idx="8">
                  <c:v>2017.0</c:v>
                </c:pt>
                <c:pt idx="9">
                  <c:v>2018.0</c:v>
                </c:pt>
                <c:pt idx="10">
                  <c:v>2019.0</c:v>
                </c:pt>
                <c:pt idx="11">
                  <c:v>2020.0</c:v>
                </c:pt>
              </c:numCache>
            </c:numRef>
          </c:xVal>
          <c:yVal>
            <c:numRef>
              <c:f>summary!$D$4:$D$15</c:f>
              <c:numCache>
                <c:formatCode>0.00%</c:formatCode>
                <c:ptCount val="12"/>
                <c:pt idx="0">
                  <c:v>0.519867668394556</c:v>
                </c:pt>
                <c:pt idx="1">
                  <c:v>0.529438440649418</c:v>
                </c:pt>
                <c:pt idx="2">
                  <c:v>0.529104321677544</c:v>
                </c:pt>
                <c:pt idx="3">
                  <c:v>0.533382627722507</c:v>
                </c:pt>
                <c:pt idx="4">
                  <c:v>0.482540737077136</c:v>
                </c:pt>
                <c:pt idx="5">
                  <c:v>0.487860568426329</c:v>
                </c:pt>
                <c:pt idx="6">
                  <c:v>0.484054030206611</c:v>
                </c:pt>
                <c:pt idx="7">
                  <c:v>0.47558402150624</c:v>
                </c:pt>
                <c:pt idx="8">
                  <c:v>0.467114012805865</c:v>
                </c:pt>
                <c:pt idx="9">
                  <c:v>0.458644004105494</c:v>
                </c:pt>
                <c:pt idx="10">
                  <c:v>0.450173995405123</c:v>
                </c:pt>
                <c:pt idx="11">
                  <c:v>0.441703986704752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25681528"/>
        <c:axId val="-2125678344"/>
      </c:scatterChart>
      <c:valAx>
        <c:axId val="-21256815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25678344"/>
        <c:crosses val="autoZero"/>
        <c:crossBetween val="midCat"/>
      </c:valAx>
      <c:valAx>
        <c:axId val="-212567834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-21256815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336550</xdr:colOff>
      <xdr:row>7</xdr:row>
      <xdr:rowOff>101600</xdr:rowOff>
    </xdr:from>
    <xdr:to>
      <xdr:col>16</xdr:col>
      <xdr:colOff>177800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368300</xdr:colOff>
      <xdr:row>23</xdr:row>
      <xdr:rowOff>165100</xdr:rowOff>
    </xdr:from>
    <xdr:to>
      <xdr:col>16</xdr:col>
      <xdr:colOff>203200</xdr:colOff>
      <xdr:row>38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7</xdr:row>
      <xdr:rowOff>0</xdr:rowOff>
    </xdr:from>
    <xdr:to>
      <xdr:col>24</xdr:col>
      <xdr:colOff>787400</xdr:colOff>
      <xdr:row>21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23</xdr:row>
      <xdr:rowOff>177800</xdr:rowOff>
    </xdr:from>
    <xdr:to>
      <xdr:col>24</xdr:col>
      <xdr:colOff>787400</xdr:colOff>
      <xdr:row>38</xdr:row>
      <xdr:rowOff>63500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UD/2000%20incfy0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UD/2009%20incfy00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UD/2010%20Section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UD/2011%20Section8_v3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long"/>
    </sheetNames>
    <sheetDataSet>
      <sheetData sheetId="0">
        <row r="2259">
          <cell r="G2259">
            <v>53700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LIMITS_COUNTYLEVEL"/>
    </sheetNames>
    <sheetDataSet>
      <sheetData sheetId="0">
        <row r="3498">
          <cell r="I3498">
            <v>70000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LIMITS_COUNTYLEVEL"/>
    </sheetNames>
    <sheetDataSet>
      <sheetData sheetId="0">
        <row r="3500">
          <cell r="I3500">
            <v>71200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LIMITS_COUNTYLEVEL"/>
    </sheetNames>
    <sheetDataSet>
      <sheetData sheetId="0">
        <row r="3500">
          <cell r="H3500">
            <v>72000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"/>
  <sheetViews>
    <sheetView topLeftCell="A8" workbookViewId="0">
      <selection activeCell="B17" sqref="B17"/>
    </sheetView>
  </sheetViews>
  <sheetFormatPr baseColWidth="10" defaultRowHeight="15" x14ac:dyDescent="0"/>
  <cols>
    <col min="1" max="1" width="25" customWidth="1"/>
    <col min="2" max="2" width="24.28515625" bestFit="1" customWidth="1"/>
    <col min="3" max="3" width="12.140625" bestFit="1" customWidth="1"/>
    <col min="4" max="4" width="18.140625" bestFit="1" customWidth="1"/>
    <col min="5" max="5" width="6" bestFit="1" customWidth="1"/>
    <col min="6" max="6" width="6.7109375" bestFit="1" customWidth="1"/>
    <col min="7" max="7" width="6" bestFit="1" customWidth="1"/>
    <col min="8" max="8" width="8.5703125" bestFit="1" customWidth="1"/>
    <col min="9" max="9" width="6" bestFit="1" customWidth="1"/>
    <col min="10" max="10" width="12.5703125" bestFit="1" customWidth="1"/>
    <col min="11" max="11" width="23.140625" bestFit="1" customWidth="1"/>
    <col min="12" max="13" width="28" bestFit="1" customWidth="1"/>
    <col min="14" max="14" width="48.140625" bestFit="1" customWidth="1"/>
    <col min="15" max="15" width="41.28515625" bestFit="1" customWidth="1"/>
    <col min="16" max="16" width="31.5703125" bestFit="1" customWidth="1"/>
    <col min="17" max="17" width="19.7109375" bestFit="1" customWidth="1"/>
    <col min="18" max="18" width="24.7109375" bestFit="1" customWidth="1"/>
    <col min="19" max="19" width="24.5703125" bestFit="1" customWidth="1"/>
    <col min="20" max="20" width="44.85546875" bestFit="1" customWidth="1"/>
    <col min="21" max="21" width="37.85546875" bestFit="1" customWidth="1"/>
    <col min="22" max="22" width="28.140625" bestFit="1" customWidth="1"/>
    <col min="23" max="23" width="24.7109375" bestFit="1" customWidth="1"/>
    <col min="24" max="24" width="29.7109375" bestFit="1" customWidth="1"/>
    <col min="25" max="25" width="29.5703125" bestFit="1" customWidth="1"/>
    <col min="26" max="26" width="49.85546875" bestFit="1" customWidth="1"/>
    <col min="27" max="27" width="42.85546875" bestFit="1" customWidth="1"/>
    <col min="28" max="28" width="33.140625" bestFit="1" customWidth="1"/>
    <col min="29" max="29" width="21.42578125" bestFit="1" customWidth="1"/>
    <col min="30" max="30" width="26.42578125" bestFit="1" customWidth="1"/>
    <col min="31" max="31" width="26.28515625" bestFit="1" customWidth="1"/>
    <col min="32" max="32" width="46.42578125" bestFit="1" customWidth="1"/>
    <col min="33" max="33" width="39.5703125" bestFit="1" customWidth="1"/>
    <col min="34" max="34" width="29.85546875" bestFit="1" customWidth="1"/>
    <col min="35" max="35" width="20.28515625" bestFit="1" customWidth="1"/>
    <col min="36" max="36" width="37.5703125" bestFit="1" customWidth="1"/>
    <col min="37" max="37" width="58.85546875" bestFit="1" customWidth="1"/>
    <col min="38" max="38" width="36.85546875" bestFit="1" customWidth="1"/>
    <col min="39" max="39" width="40.140625" bestFit="1" customWidth="1"/>
    <col min="40" max="40" width="50.42578125" bestFit="1" customWidth="1"/>
    <col min="41" max="41" width="39.140625" bestFit="1" customWidth="1"/>
    <col min="42" max="42" width="60.5703125" bestFit="1" customWidth="1"/>
    <col min="43" max="43" width="38.5703125" bestFit="1" customWidth="1"/>
    <col min="44" max="44" width="41.85546875" bestFit="1" customWidth="1"/>
    <col min="45" max="45" width="52.140625" bestFit="1" customWidth="1"/>
    <col min="46" max="46" width="9.5703125" bestFit="1" customWidth="1"/>
    <col min="47" max="47" width="23.42578125" bestFit="1" customWidth="1"/>
    <col min="48" max="48" width="23.5703125" bestFit="1" customWidth="1"/>
    <col min="49" max="50" width="25.5703125" bestFit="1" customWidth="1"/>
    <col min="51" max="52" width="25.42578125" bestFit="1" customWidth="1"/>
    <col min="53" max="66" width="25.5703125" bestFit="1" customWidth="1"/>
    <col min="67" max="67" width="25.42578125" bestFit="1" customWidth="1"/>
    <col min="68" max="68" width="25.5703125" bestFit="1" customWidth="1"/>
    <col min="69" max="70" width="27.5703125" bestFit="1" customWidth="1"/>
    <col min="71" max="71" width="24" bestFit="1" customWidth="1"/>
    <col min="72" max="72" width="25" bestFit="1" customWidth="1"/>
    <col min="73" max="73" width="25.28515625" bestFit="1" customWidth="1"/>
    <col min="74" max="75" width="27.28515625" bestFit="1" customWidth="1"/>
    <col min="76" max="77" width="27.140625" bestFit="1" customWidth="1"/>
    <col min="78" max="78" width="27.28515625" bestFit="1" customWidth="1"/>
    <col min="79" max="81" width="27.140625" bestFit="1" customWidth="1"/>
    <col min="82" max="83" width="27.28515625" bestFit="1" customWidth="1"/>
    <col min="84" max="85" width="27.140625" bestFit="1" customWidth="1"/>
    <col min="86" max="87" width="27.28515625" bestFit="1" customWidth="1"/>
    <col min="88" max="89" width="27.140625" bestFit="1" customWidth="1"/>
    <col min="90" max="91" width="27.28515625" bestFit="1" customWidth="1"/>
    <col min="92" max="92" width="27.140625" bestFit="1" customWidth="1"/>
    <col min="93" max="93" width="27.28515625" bestFit="1" customWidth="1"/>
    <col min="94" max="94" width="29.140625" bestFit="1" customWidth="1"/>
    <col min="95" max="95" width="29.28515625" bestFit="1" customWidth="1"/>
    <col min="96" max="96" width="25.5703125" bestFit="1" customWidth="1"/>
    <col min="97" max="97" width="18" bestFit="1" customWidth="1"/>
    <col min="98" max="98" width="30.42578125" bestFit="1" customWidth="1"/>
    <col min="99" max="99" width="30.5703125" bestFit="1" customWidth="1"/>
    <col min="100" max="100" width="32" bestFit="1" customWidth="1"/>
    <col min="101" max="101" width="32.28515625" bestFit="1" customWidth="1"/>
  </cols>
  <sheetData>
    <row r="1" spans="1:101" s="8" customFormat="1" ht="45">
      <c r="A1" s="8" t="s">
        <v>1734</v>
      </c>
      <c r="B1" s="8" t="s">
        <v>1733</v>
      </c>
      <c r="C1" s="8" t="s">
        <v>1798</v>
      </c>
      <c r="D1" s="8" t="s">
        <v>1797</v>
      </c>
      <c r="E1" s="8" t="s">
        <v>1796</v>
      </c>
      <c r="F1" s="8" t="s">
        <v>1795</v>
      </c>
      <c r="G1" s="8" t="s">
        <v>1732</v>
      </c>
      <c r="H1" s="8" t="s">
        <v>1794</v>
      </c>
      <c r="I1" s="8" t="s">
        <v>1793</v>
      </c>
      <c r="J1" s="8" t="s">
        <v>1731</v>
      </c>
      <c r="K1" s="8" t="s">
        <v>1792</v>
      </c>
      <c r="L1" s="8" t="s">
        <v>1730</v>
      </c>
      <c r="M1" s="8" t="s">
        <v>1791</v>
      </c>
      <c r="N1" s="8" t="s">
        <v>1790</v>
      </c>
      <c r="O1" s="8" t="s">
        <v>1789</v>
      </c>
      <c r="P1" s="8" t="s">
        <v>1788</v>
      </c>
      <c r="Q1" s="8" t="s">
        <v>1787</v>
      </c>
      <c r="R1" s="8" t="s">
        <v>1786</v>
      </c>
      <c r="S1" s="8" t="s">
        <v>1785</v>
      </c>
      <c r="T1" s="8" t="s">
        <v>1784</v>
      </c>
      <c r="U1" s="8" t="s">
        <v>1783</v>
      </c>
      <c r="V1" s="8" t="s">
        <v>1782</v>
      </c>
      <c r="W1" s="8" t="s">
        <v>1781</v>
      </c>
      <c r="X1" s="8" t="s">
        <v>1780</v>
      </c>
      <c r="Y1" s="8" t="s">
        <v>1779</v>
      </c>
      <c r="Z1" s="8" t="s">
        <v>1778</v>
      </c>
      <c r="AA1" s="8" t="s">
        <v>1777</v>
      </c>
      <c r="AB1" s="8" t="s">
        <v>1776</v>
      </c>
      <c r="AC1" s="8" t="s">
        <v>1775</v>
      </c>
      <c r="AD1" s="8" t="s">
        <v>1774</v>
      </c>
      <c r="AE1" s="8" t="s">
        <v>1773</v>
      </c>
      <c r="AF1" s="8" t="s">
        <v>1772</v>
      </c>
      <c r="AG1" s="8" t="s">
        <v>1771</v>
      </c>
      <c r="AH1" s="8" t="s">
        <v>1770</v>
      </c>
      <c r="AI1" s="8" t="s">
        <v>1769</v>
      </c>
      <c r="AJ1" s="8" t="s">
        <v>1768</v>
      </c>
      <c r="AK1" s="8" t="s">
        <v>1767</v>
      </c>
      <c r="AL1" s="8" t="s">
        <v>1766</v>
      </c>
      <c r="AM1" s="8" t="s">
        <v>1765</v>
      </c>
      <c r="AN1" s="8" t="s">
        <v>1764</v>
      </c>
      <c r="AO1" s="8" t="s">
        <v>1763</v>
      </c>
      <c r="AP1" s="8" t="s">
        <v>1762</v>
      </c>
      <c r="AQ1" s="8" t="s">
        <v>1761</v>
      </c>
      <c r="AR1" s="8" t="s">
        <v>1728</v>
      </c>
      <c r="AS1" s="8" t="s">
        <v>1760</v>
      </c>
      <c r="AT1" s="8" t="s">
        <v>1727</v>
      </c>
      <c r="AU1" s="8" t="s">
        <v>1724</v>
      </c>
      <c r="AV1" s="8" t="s">
        <v>1723</v>
      </c>
      <c r="AW1" s="8" t="s">
        <v>1722</v>
      </c>
      <c r="AX1" s="8" t="s">
        <v>1721</v>
      </c>
      <c r="AY1" s="8" t="s">
        <v>1720</v>
      </c>
      <c r="AZ1" s="8" t="s">
        <v>1719</v>
      </c>
      <c r="BA1" s="8" t="s">
        <v>1718</v>
      </c>
      <c r="BB1" s="8" t="s">
        <v>1717</v>
      </c>
      <c r="BC1" s="8" t="s">
        <v>1716</v>
      </c>
      <c r="BD1" s="8" t="s">
        <v>1715</v>
      </c>
      <c r="BE1" s="8" t="s">
        <v>1714</v>
      </c>
      <c r="BF1" s="8" t="s">
        <v>1713</v>
      </c>
      <c r="BG1" s="8" t="s">
        <v>1712</v>
      </c>
      <c r="BH1" s="8" t="s">
        <v>1711</v>
      </c>
      <c r="BI1" s="8" t="s">
        <v>1710</v>
      </c>
      <c r="BJ1" s="8" t="s">
        <v>1709</v>
      </c>
      <c r="BK1" s="8" t="s">
        <v>1708</v>
      </c>
      <c r="BL1" s="8" t="s">
        <v>1707</v>
      </c>
      <c r="BM1" s="8" t="s">
        <v>1706</v>
      </c>
      <c r="BN1" s="8" t="s">
        <v>1705</v>
      </c>
      <c r="BO1" s="8" t="s">
        <v>1704</v>
      </c>
      <c r="BP1" s="8" t="s">
        <v>1703</v>
      </c>
      <c r="BQ1" s="8" t="s">
        <v>1702</v>
      </c>
      <c r="BR1" s="8" t="s">
        <v>1701</v>
      </c>
      <c r="BS1" s="8" t="s">
        <v>1700</v>
      </c>
      <c r="BT1" s="8" t="s">
        <v>1759</v>
      </c>
      <c r="BU1" s="8" t="s">
        <v>1758</v>
      </c>
      <c r="BV1" s="8" t="s">
        <v>1757</v>
      </c>
      <c r="BW1" s="8" t="s">
        <v>1756</v>
      </c>
      <c r="BX1" s="8" t="s">
        <v>1755</v>
      </c>
      <c r="BY1" s="8" t="s">
        <v>1754</v>
      </c>
      <c r="BZ1" s="8" t="s">
        <v>1753</v>
      </c>
      <c r="CA1" s="8" t="s">
        <v>1752</v>
      </c>
      <c r="CB1" s="8" t="s">
        <v>1751</v>
      </c>
      <c r="CC1" s="8" t="s">
        <v>1750</v>
      </c>
      <c r="CD1" s="8" t="s">
        <v>1749</v>
      </c>
      <c r="CE1" s="8" t="s">
        <v>1748</v>
      </c>
      <c r="CF1" s="8" t="s">
        <v>1747</v>
      </c>
      <c r="CG1" s="8" t="s">
        <v>1746</v>
      </c>
      <c r="CH1" s="8" t="s">
        <v>1745</v>
      </c>
      <c r="CI1" s="8" t="s">
        <v>1744</v>
      </c>
      <c r="CJ1" s="8" t="s">
        <v>1743</v>
      </c>
      <c r="CK1" s="8" t="s">
        <v>1742</v>
      </c>
      <c r="CL1" s="8" t="s">
        <v>1741</v>
      </c>
      <c r="CM1" s="8" t="s">
        <v>1740</v>
      </c>
      <c r="CN1" s="8" t="s">
        <v>1739</v>
      </c>
      <c r="CO1" s="8" t="s">
        <v>1738</v>
      </c>
      <c r="CP1" s="8" t="s">
        <v>1737</v>
      </c>
      <c r="CQ1" s="8" t="s">
        <v>1736</v>
      </c>
      <c r="CR1" s="8" t="s">
        <v>1735</v>
      </c>
      <c r="CS1" s="8" t="s">
        <v>1699</v>
      </c>
      <c r="CT1" s="8" t="s">
        <v>1698</v>
      </c>
      <c r="CU1" s="8" t="s">
        <v>1697</v>
      </c>
      <c r="CV1" s="8" t="s">
        <v>1696</v>
      </c>
      <c r="CW1" s="8" t="s">
        <v>1695</v>
      </c>
    </row>
    <row r="2" spans="1:101">
      <c r="A2" t="s">
        <v>469</v>
      </c>
      <c r="B2" t="s">
        <v>1544</v>
      </c>
      <c r="C2">
        <v>50</v>
      </c>
      <c r="D2">
        <v>0</v>
      </c>
      <c r="E2">
        <v>4</v>
      </c>
      <c r="F2">
        <v>9</v>
      </c>
      <c r="G2">
        <v>41005</v>
      </c>
      <c r="H2">
        <v>41</v>
      </c>
      <c r="I2">
        <v>5</v>
      </c>
      <c r="J2">
        <v>278850</v>
      </c>
      <c r="K2">
        <v>271721</v>
      </c>
      <c r="L2">
        <v>263965</v>
      </c>
      <c r="M2">
        <v>1107</v>
      </c>
      <c r="N2">
        <v>1824</v>
      </c>
      <c r="O2">
        <v>4723</v>
      </c>
      <c r="P2">
        <v>102</v>
      </c>
      <c r="Q2">
        <v>7129</v>
      </c>
      <c r="R2">
        <v>4514</v>
      </c>
      <c r="S2">
        <v>27</v>
      </c>
      <c r="T2">
        <v>147</v>
      </c>
      <c r="U2">
        <v>104</v>
      </c>
      <c r="V2">
        <v>2337</v>
      </c>
      <c r="W2">
        <v>97.44</v>
      </c>
      <c r="X2">
        <v>94.66</v>
      </c>
      <c r="Y2">
        <v>0.4</v>
      </c>
      <c r="Z2">
        <v>0.65</v>
      </c>
      <c r="AA2">
        <v>1.69</v>
      </c>
      <c r="AB2">
        <v>0.04</v>
      </c>
      <c r="AC2">
        <v>2.56</v>
      </c>
      <c r="AD2">
        <v>1.62</v>
      </c>
      <c r="AE2">
        <v>0.01</v>
      </c>
      <c r="AF2">
        <v>0.05</v>
      </c>
      <c r="AG2">
        <v>0.04</v>
      </c>
      <c r="AH2">
        <v>0.84</v>
      </c>
      <c r="AI2">
        <v>182372</v>
      </c>
      <c r="AJ2">
        <v>26130</v>
      </c>
      <c r="AK2">
        <v>156242</v>
      </c>
      <c r="AL2">
        <v>106671</v>
      </c>
      <c r="AM2">
        <v>43093</v>
      </c>
      <c r="AN2">
        <v>13730</v>
      </c>
      <c r="AO2">
        <v>14.33</v>
      </c>
      <c r="AP2">
        <v>85.67</v>
      </c>
      <c r="AQ2">
        <v>58.49</v>
      </c>
      <c r="AR2">
        <v>23.63</v>
      </c>
      <c r="AS2">
        <v>7.53</v>
      </c>
      <c r="AT2">
        <v>103635</v>
      </c>
      <c r="AU2">
        <v>3289</v>
      </c>
      <c r="AV2">
        <v>6245</v>
      </c>
      <c r="AW2">
        <v>3643</v>
      </c>
      <c r="AX2">
        <v>3383</v>
      </c>
      <c r="AY2">
        <v>4239</v>
      </c>
      <c r="AZ2">
        <v>3876</v>
      </c>
      <c r="BA2">
        <v>4643</v>
      </c>
      <c r="BB2">
        <v>4107</v>
      </c>
      <c r="BC2">
        <v>4642</v>
      </c>
      <c r="BD2">
        <v>3934</v>
      </c>
      <c r="BE2">
        <v>4853</v>
      </c>
      <c r="BF2">
        <v>4196</v>
      </c>
      <c r="BG2">
        <v>4581</v>
      </c>
      <c r="BH2">
        <v>3689</v>
      </c>
      <c r="BI2">
        <v>4078</v>
      </c>
      <c r="BJ2">
        <v>3307</v>
      </c>
      <c r="BK2">
        <v>3126</v>
      </c>
      <c r="BL2">
        <v>2945</v>
      </c>
      <c r="BM2">
        <v>5574</v>
      </c>
      <c r="BN2">
        <v>4411</v>
      </c>
      <c r="BO2">
        <v>9197</v>
      </c>
      <c r="BP2">
        <v>6277</v>
      </c>
      <c r="BQ2">
        <v>2214</v>
      </c>
      <c r="BR2">
        <v>906</v>
      </c>
      <c r="BS2">
        <v>2280</v>
      </c>
      <c r="BT2">
        <v>3.17</v>
      </c>
      <c r="BU2">
        <v>6.03</v>
      </c>
      <c r="BV2">
        <v>3.52</v>
      </c>
      <c r="BW2">
        <v>3.26</v>
      </c>
      <c r="BX2">
        <v>4.09</v>
      </c>
      <c r="BY2">
        <v>3.74</v>
      </c>
      <c r="BZ2">
        <v>4.4800000000000004</v>
      </c>
      <c r="CA2">
        <v>3.96</v>
      </c>
      <c r="CB2">
        <v>4.4800000000000004</v>
      </c>
      <c r="CC2">
        <v>3.8</v>
      </c>
      <c r="CD2">
        <v>4.68</v>
      </c>
      <c r="CE2">
        <v>4.05</v>
      </c>
      <c r="CF2">
        <v>4.42</v>
      </c>
      <c r="CG2">
        <v>3.56</v>
      </c>
      <c r="CH2">
        <v>3.93</v>
      </c>
      <c r="CI2">
        <v>3.19</v>
      </c>
      <c r="CJ2">
        <v>3.02</v>
      </c>
      <c r="CK2">
        <v>2.84</v>
      </c>
      <c r="CL2">
        <v>5.38</v>
      </c>
      <c r="CM2">
        <v>4.26</v>
      </c>
      <c r="CN2">
        <v>8.8699999999999992</v>
      </c>
      <c r="CO2">
        <v>6.06</v>
      </c>
      <c r="CP2">
        <v>2.14</v>
      </c>
      <c r="CQ2">
        <v>0.87</v>
      </c>
      <c r="CR2">
        <v>2.2000000000000002</v>
      </c>
      <c r="CS2">
        <v>103530</v>
      </c>
      <c r="CT2">
        <v>74207</v>
      </c>
      <c r="CU2">
        <v>29323</v>
      </c>
      <c r="CV2">
        <v>71.680000000000007</v>
      </c>
      <c r="CW2">
        <v>28.32</v>
      </c>
    </row>
    <row r="3" spans="1:101">
      <c r="A3" t="s">
        <v>717</v>
      </c>
      <c r="B3" t="s">
        <v>1546</v>
      </c>
      <c r="C3">
        <v>50</v>
      </c>
      <c r="D3">
        <v>0</v>
      </c>
      <c r="E3">
        <v>4</v>
      </c>
      <c r="F3">
        <v>9</v>
      </c>
      <c r="G3">
        <v>41051</v>
      </c>
      <c r="H3">
        <v>41</v>
      </c>
      <c r="I3">
        <v>51</v>
      </c>
      <c r="J3">
        <v>583887</v>
      </c>
      <c r="K3">
        <v>565497</v>
      </c>
      <c r="L3">
        <v>497700</v>
      </c>
      <c r="M3">
        <v>34415</v>
      </c>
      <c r="N3">
        <v>6122</v>
      </c>
      <c r="O3">
        <v>26626</v>
      </c>
      <c r="P3">
        <v>634</v>
      </c>
      <c r="Q3">
        <v>18390</v>
      </c>
      <c r="R3">
        <v>10190</v>
      </c>
      <c r="S3">
        <v>718</v>
      </c>
      <c r="T3">
        <v>612</v>
      </c>
      <c r="U3">
        <v>700</v>
      </c>
      <c r="V3">
        <v>6170</v>
      </c>
      <c r="W3">
        <v>96.85</v>
      </c>
      <c r="X3">
        <v>85.24</v>
      </c>
      <c r="Y3">
        <v>5.89</v>
      </c>
      <c r="Z3">
        <v>1.05</v>
      </c>
      <c r="AA3">
        <v>4.5599999999999996</v>
      </c>
      <c r="AB3">
        <v>0.11</v>
      </c>
      <c r="AC3">
        <v>3.15</v>
      </c>
      <c r="AD3">
        <v>1.75</v>
      </c>
      <c r="AE3">
        <v>0.12</v>
      </c>
      <c r="AF3">
        <v>0.1</v>
      </c>
      <c r="AG3">
        <v>0.12</v>
      </c>
      <c r="AH3">
        <v>1.06</v>
      </c>
      <c r="AI3">
        <v>391422</v>
      </c>
      <c r="AJ3">
        <v>67093</v>
      </c>
      <c r="AK3">
        <v>324329</v>
      </c>
      <c r="AL3">
        <v>221786</v>
      </c>
      <c r="AM3">
        <v>92601</v>
      </c>
      <c r="AN3">
        <v>31909</v>
      </c>
      <c r="AO3">
        <v>17.14</v>
      </c>
      <c r="AP3">
        <v>82.86</v>
      </c>
      <c r="AQ3">
        <v>56.66</v>
      </c>
      <c r="AR3">
        <v>23.66</v>
      </c>
      <c r="AS3">
        <v>8.15</v>
      </c>
      <c r="AT3">
        <v>242320</v>
      </c>
      <c r="AU3">
        <v>14504</v>
      </c>
      <c r="AV3">
        <v>23941</v>
      </c>
      <c r="AW3">
        <v>13517</v>
      </c>
      <c r="AX3">
        <v>10741</v>
      </c>
      <c r="AY3">
        <v>13017</v>
      </c>
      <c r="AZ3">
        <v>11868</v>
      </c>
      <c r="BA3">
        <v>13237</v>
      </c>
      <c r="BB3">
        <v>11280</v>
      </c>
      <c r="BC3">
        <v>11742</v>
      </c>
      <c r="BD3">
        <v>9546</v>
      </c>
      <c r="BE3">
        <v>12085</v>
      </c>
      <c r="BF3">
        <v>8933</v>
      </c>
      <c r="BG3">
        <v>9734</v>
      </c>
      <c r="BH3">
        <v>7392</v>
      </c>
      <c r="BI3">
        <v>8387</v>
      </c>
      <c r="BJ3">
        <v>6164</v>
      </c>
      <c r="BK3">
        <v>6386</v>
      </c>
      <c r="BL3">
        <v>5158</v>
      </c>
      <c r="BM3">
        <v>9488</v>
      </c>
      <c r="BN3">
        <v>6834</v>
      </c>
      <c r="BO3">
        <v>12974</v>
      </c>
      <c r="BP3">
        <v>8017</v>
      </c>
      <c r="BQ3">
        <v>3070</v>
      </c>
      <c r="BR3">
        <v>1253</v>
      </c>
      <c r="BS3">
        <v>3052</v>
      </c>
      <c r="BT3">
        <v>5.99</v>
      </c>
      <c r="BU3">
        <v>9.8800000000000008</v>
      </c>
      <c r="BV3">
        <v>5.58</v>
      </c>
      <c r="BW3">
        <v>4.43</v>
      </c>
      <c r="BX3">
        <v>5.37</v>
      </c>
      <c r="BY3">
        <v>4.9000000000000004</v>
      </c>
      <c r="BZ3">
        <v>5.46</v>
      </c>
      <c r="CA3">
        <v>4.66</v>
      </c>
      <c r="CB3">
        <v>4.8499999999999996</v>
      </c>
      <c r="CC3">
        <v>3.94</v>
      </c>
      <c r="CD3">
        <v>4.99</v>
      </c>
      <c r="CE3">
        <v>3.69</v>
      </c>
      <c r="CF3">
        <v>4.0199999999999996</v>
      </c>
      <c r="CG3">
        <v>3.05</v>
      </c>
      <c r="CH3">
        <v>3.46</v>
      </c>
      <c r="CI3">
        <v>2.54</v>
      </c>
      <c r="CJ3">
        <v>2.64</v>
      </c>
      <c r="CK3">
        <v>2.13</v>
      </c>
      <c r="CL3">
        <v>3.92</v>
      </c>
      <c r="CM3">
        <v>2.82</v>
      </c>
      <c r="CN3">
        <v>5.35</v>
      </c>
      <c r="CO3">
        <v>3.31</v>
      </c>
      <c r="CP3">
        <v>1.27</v>
      </c>
      <c r="CQ3">
        <v>0.52</v>
      </c>
      <c r="CR3">
        <v>1.26</v>
      </c>
      <c r="CS3">
        <v>242140</v>
      </c>
      <c r="CT3">
        <v>133981</v>
      </c>
      <c r="CU3">
        <v>108159</v>
      </c>
      <c r="CV3">
        <v>55.33</v>
      </c>
      <c r="CW3">
        <v>44.67</v>
      </c>
    </row>
    <row r="4" spans="1:101">
      <c r="A4" t="s">
        <v>249</v>
      </c>
      <c r="B4" t="s">
        <v>1548</v>
      </c>
      <c r="C4">
        <v>50</v>
      </c>
      <c r="D4">
        <v>0</v>
      </c>
      <c r="E4">
        <v>4</v>
      </c>
      <c r="F4">
        <v>9</v>
      </c>
      <c r="G4">
        <v>41067</v>
      </c>
      <c r="H4">
        <v>41</v>
      </c>
      <c r="I4">
        <v>67</v>
      </c>
      <c r="J4">
        <v>311554</v>
      </c>
      <c r="K4">
        <v>297153</v>
      </c>
      <c r="L4">
        <v>280239</v>
      </c>
      <c r="M4">
        <v>1986</v>
      </c>
      <c r="N4">
        <v>1575</v>
      </c>
      <c r="O4">
        <v>13190</v>
      </c>
      <c r="P4">
        <v>163</v>
      </c>
      <c r="Q4">
        <v>14401</v>
      </c>
      <c r="R4">
        <v>6220</v>
      </c>
      <c r="S4">
        <v>72</v>
      </c>
      <c r="T4">
        <v>204</v>
      </c>
      <c r="U4">
        <v>234</v>
      </c>
      <c r="V4">
        <v>7671</v>
      </c>
      <c r="W4">
        <v>95.38</v>
      </c>
      <c r="X4">
        <v>89.95</v>
      </c>
      <c r="Y4">
        <v>0.64</v>
      </c>
      <c r="Z4">
        <v>0.51</v>
      </c>
      <c r="AA4">
        <v>4.2300000000000004</v>
      </c>
      <c r="AB4">
        <v>0.05</v>
      </c>
      <c r="AC4">
        <v>4.62</v>
      </c>
      <c r="AD4">
        <v>2</v>
      </c>
      <c r="AE4">
        <v>0.02</v>
      </c>
      <c r="AF4">
        <v>7.0000000000000007E-2</v>
      </c>
      <c r="AG4">
        <v>0.08</v>
      </c>
      <c r="AH4">
        <v>2.46</v>
      </c>
      <c r="AI4">
        <v>200510</v>
      </c>
      <c r="AJ4">
        <v>23752</v>
      </c>
      <c r="AK4">
        <v>176758</v>
      </c>
      <c r="AL4">
        <v>131065</v>
      </c>
      <c r="AM4">
        <v>59753</v>
      </c>
      <c r="AN4">
        <v>18358</v>
      </c>
      <c r="AO4">
        <v>11.85</v>
      </c>
      <c r="AP4">
        <v>88.15</v>
      </c>
      <c r="AQ4">
        <v>65.37</v>
      </c>
      <c r="AR4">
        <v>29.8</v>
      </c>
      <c r="AS4">
        <v>9.16</v>
      </c>
      <c r="AT4">
        <v>119158</v>
      </c>
      <c r="AU4">
        <v>3224</v>
      </c>
      <c r="AV4">
        <v>6525</v>
      </c>
      <c r="AW4">
        <v>4127</v>
      </c>
      <c r="AX4">
        <v>3676</v>
      </c>
      <c r="AY4">
        <v>4984</v>
      </c>
      <c r="AZ4">
        <v>4280</v>
      </c>
      <c r="BA4">
        <v>5319</v>
      </c>
      <c r="BB4">
        <v>5172</v>
      </c>
      <c r="BC4">
        <v>5477</v>
      </c>
      <c r="BD4">
        <v>4736</v>
      </c>
      <c r="BE4">
        <v>6164</v>
      </c>
      <c r="BF4">
        <v>4793</v>
      </c>
      <c r="BG4">
        <v>4970</v>
      </c>
      <c r="BH4">
        <v>4386</v>
      </c>
      <c r="BI4">
        <v>4989</v>
      </c>
      <c r="BJ4">
        <v>3509</v>
      </c>
      <c r="BK4">
        <v>4125</v>
      </c>
      <c r="BL4">
        <v>3289</v>
      </c>
      <c r="BM4">
        <v>6691</v>
      </c>
      <c r="BN4">
        <v>5087</v>
      </c>
      <c r="BO4">
        <v>11252</v>
      </c>
      <c r="BP4">
        <v>7173</v>
      </c>
      <c r="BQ4">
        <v>2631</v>
      </c>
      <c r="BR4">
        <v>979</v>
      </c>
      <c r="BS4">
        <v>1600</v>
      </c>
      <c r="BT4">
        <v>2.71</v>
      </c>
      <c r="BU4">
        <v>5.48</v>
      </c>
      <c r="BV4">
        <v>3.46</v>
      </c>
      <c r="BW4">
        <v>3.08</v>
      </c>
      <c r="BX4">
        <v>4.18</v>
      </c>
      <c r="BY4">
        <v>3.59</v>
      </c>
      <c r="BZ4">
        <v>4.46</v>
      </c>
      <c r="CA4">
        <v>4.34</v>
      </c>
      <c r="CB4">
        <v>4.5999999999999996</v>
      </c>
      <c r="CC4">
        <v>3.97</v>
      </c>
      <c r="CD4">
        <v>5.17</v>
      </c>
      <c r="CE4">
        <v>4.0199999999999996</v>
      </c>
      <c r="CF4">
        <v>4.17</v>
      </c>
      <c r="CG4">
        <v>3.68</v>
      </c>
      <c r="CH4">
        <v>4.1900000000000004</v>
      </c>
      <c r="CI4">
        <v>2.94</v>
      </c>
      <c r="CJ4">
        <v>3.46</v>
      </c>
      <c r="CK4">
        <v>2.76</v>
      </c>
      <c r="CL4">
        <v>5.62</v>
      </c>
      <c r="CM4">
        <v>4.2699999999999996</v>
      </c>
      <c r="CN4">
        <v>9.44</v>
      </c>
      <c r="CO4">
        <v>6.02</v>
      </c>
      <c r="CP4">
        <v>2.21</v>
      </c>
      <c r="CQ4">
        <v>0.82</v>
      </c>
      <c r="CR4">
        <v>1.34</v>
      </c>
      <c r="CS4">
        <v>118997</v>
      </c>
      <c r="CT4">
        <v>72336</v>
      </c>
      <c r="CU4">
        <v>46661</v>
      </c>
      <c r="CV4">
        <v>60.79</v>
      </c>
      <c r="CW4">
        <v>39.21</v>
      </c>
    </row>
    <row r="8" spans="1:101" ht="45">
      <c r="A8" s="8" t="s">
        <v>1734</v>
      </c>
      <c r="B8" t="s">
        <v>469</v>
      </c>
      <c r="C8" t="s">
        <v>717</v>
      </c>
      <c r="D8" t="s">
        <v>249</v>
      </c>
    </row>
    <row r="9" spans="1:101">
      <c r="A9" s="8" t="s">
        <v>1733</v>
      </c>
      <c r="B9" t="s">
        <v>1544</v>
      </c>
      <c r="C9" t="s">
        <v>1546</v>
      </c>
      <c r="D9" t="s">
        <v>1548</v>
      </c>
    </row>
    <row r="10" spans="1:101">
      <c r="A10" s="8" t="s">
        <v>1732</v>
      </c>
      <c r="B10">
        <v>41005</v>
      </c>
      <c r="C10">
        <v>41051</v>
      </c>
      <c r="D10">
        <v>41067</v>
      </c>
    </row>
    <row r="11" spans="1:101">
      <c r="A11" s="66" t="s">
        <v>1731</v>
      </c>
      <c r="B11">
        <v>278850</v>
      </c>
      <c r="C11">
        <v>583887</v>
      </c>
      <c r="D11">
        <v>311554</v>
      </c>
    </row>
    <row r="12" spans="1:101" ht="30">
      <c r="A12" s="66" t="s">
        <v>1730</v>
      </c>
      <c r="B12">
        <v>263965</v>
      </c>
      <c r="C12">
        <v>497700</v>
      </c>
      <c r="D12">
        <v>280239</v>
      </c>
    </row>
    <row r="13" spans="1:101">
      <c r="A13" s="66" t="s">
        <v>1729</v>
      </c>
      <c r="B13">
        <f>B11-B12</f>
        <v>14885</v>
      </c>
      <c r="C13">
        <f>C11-C12</f>
        <v>86187</v>
      </c>
      <c r="D13">
        <f>D11-D12</f>
        <v>31315</v>
      </c>
    </row>
    <row r="14" spans="1:101">
      <c r="A14" s="27" t="s">
        <v>1769</v>
      </c>
      <c r="B14">
        <v>182372</v>
      </c>
      <c r="C14">
        <v>391422</v>
      </c>
      <c r="D14">
        <v>200510</v>
      </c>
    </row>
    <row r="15" spans="1:101">
      <c r="A15" s="27" t="s">
        <v>1765</v>
      </c>
      <c r="B15">
        <v>43093</v>
      </c>
      <c r="C15">
        <v>92601</v>
      </c>
      <c r="D15">
        <v>59753</v>
      </c>
      <c r="H15" t="s">
        <v>1726</v>
      </c>
      <c r="I15">
        <v>37100</v>
      </c>
    </row>
    <row r="16" spans="1:101">
      <c r="A16" s="56" t="s">
        <v>1727</v>
      </c>
      <c r="B16">
        <v>103635</v>
      </c>
      <c r="C16">
        <v>242320</v>
      </c>
      <c r="D16">
        <v>119158</v>
      </c>
      <c r="H16" t="s">
        <v>1799</v>
      </c>
      <c r="I16">
        <f>I15*0.8</f>
        <v>29680</v>
      </c>
    </row>
    <row r="17" spans="1:8">
      <c r="A17" s="56" t="s">
        <v>1725</v>
      </c>
      <c r="B17">
        <f>SUM(B20:B28)+(H17*B29)</f>
        <v>41498.820728291314</v>
      </c>
      <c r="C17">
        <f>SUM(C20:C28)+(H17*C29)</f>
        <v>132174.44297719089</v>
      </c>
      <c r="D17">
        <f>SUM(D20:D28)+(H17*D29)</f>
        <v>46915.444577831135</v>
      </c>
      <c r="H17">
        <f>(I16-27500)/2499</f>
        <v>0.87234893957583037</v>
      </c>
    </row>
    <row r="18" spans="1:8">
      <c r="A18" s="64" t="s">
        <v>1699</v>
      </c>
      <c r="B18">
        <v>103530</v>
      </c>
      <c r="C18">
        <v>242140</v>
      </c>
      <c r="D18">
        <v>118997</v>
      </c>
    </row>
    <row r="19" spans="1:8" ht="30">
      <c r="A19" s="64" t="s">
        <v>1697</v>
      </c>
      <c r="B19">
        <v>29323</v>
      </c>
      <c r="C19">
        <v>108159</v>
      </c>
      <c r="D19">
        <v>46661</v>
      </c>
    </row>
    <row r="20" spans="1:8">
      <c r="A20" s="8" t="s">
        <v>1724</v>
      </c>
      <c r="B20">
        <v>3289</v>
      </c>
      <c r="C20">
        <v>14504</v>
      </c>
      <c r="D20">
        <v>3224</v>
      </c>
    </row>
    <row r="21" spans="1:8">
      <c r="A21" s="8" t="s">
        <v>1723</v>
      </c>
      <c r="B21">
        <v>6245</v>
      </c>
      <c r="C21">
        <v>23941</v>
      </c>
      <c r="D21">
        <v>6525</v>
      </c>
    </row>
    <row r="22" spans="1:8" ht="30">
      <c r="A22" s="8" t="s">
        <v>1722</v>
      </c>
      <c r="B22">
        <v>3643</v>
      </c>
      <c r="C22">
        <v>13517</v>
      </c>
      <c r="D22">
        <v>4127</v>
      </c>
    </row>
    <row r="23" spans="1:8" ht="30">
      <c r="A23" s="8" t="s">
        <v>1721</v>
      </c>
      <c r="B23">
        <v>3383</v>
      </c>
      <c r="C23">
        <v>10741</v>
      </c>
      <c r="D23">
        <v>3676</v>
      </c>
    </row>
    <row r="24" spans="1:8" ht="30">
      <c r="A24" s="8" t="s">
        <v>1720</v>
      </c>
      <c r="B24">
        <v>4239</v>
      </c>
      <c r="C24">
        <v>13017</v>
      </c>
      <c r="D24">
        <v>4984</v>
      </c>
    </row>
    <row r="25" spans="1:8" ht="30">
      <c r="A25" s="8" t="s">
        <v>1719</v>
      </c>
      <c r="B25">
        <v>3876</v>
      </c>
      <c r="C25">
        <v>11868</v>
      </c>
      <c r="D25">
        <v>4280</v>
      </c>
    </row>
    <row r="26" spans="1:8" ht="30">
      <c r="A26" s="8" t="s">
        <v>1718</v>
      </c>
      <c r="B26">
        <v>4643</v>
      </c>
      <c r="C26">
        <v>13237</v>
      </c>
      <c r="D26">
        <v>5319</v>
      </c>
    </row>
    <row r="27" spans="1:8" ht="30">
      <c r="A27" s="8" t="s">
        <v>1717</v>
      </c>
      <c r="B27">
        <v>4107</v>
      </c>
      <c r="C27">
        <v>11280</v>
      </c>
      <c r="D27">
        <v>5172</v>
      </c>
    </row>
    <row r="28" spans="1:8" ht="30">
      <c r="A28" s="8" t="s">
        <v>1716</v>
      </c>
      <c r="B28">
        <v>4642</v>
      </c>
      <c r="C28">
        <v>11742</v>
      </c>
      <c r="D28">
        <v>5477</v>
      </c>
    </row>
    <row r="29" spans="1:8" ht="30">
      <c r="A29" s="8" t="s">
        <v>1715</v>
      </c>
      <c r="B29">
        <v>3934</v>
      </c>
      <c r="C29">
        <v>9546</v>
      </c>
      <c r="D29">
        <v>4736</v>
      </c>
    </row>
    <row r="30" spans="1:8" ht="30">
      <c r="A30" s="8" t="s">
        <v>1714</v>
      </c>
      <c r="B30">
        <v>4853</v>
      </c>
      <c r="C30">
        <v>12085</v>
      </c>
      <c r="D30">
        <v>6164</v>
      </c>
    </row>
    <row r="31" spans="1:8" ht="30">
      <c r="A31" s="8" t="s">
        <v>1713</v>
      </c>
      <c r="B31">
        <v>4196</v>
      </c>
      <c r="C31">
        <v>8933</v>
      </c>
      <c r="D31">
        <v>4793</v>
      </c>
    </row>
    <row r="32" spans="1:8" ht="30">
      <c r="A32" s="8" t="s">
        <v>1712</v>
      </c>
      <c r="B32">
        <v>4581</v>
      </c>
      <c r="C32">
        <v>9734</v>
      </c>
      <c r="D32">
        <v>4970</v>
      </c>
    </row>
    <row r="33" spans="1:4" ht="30">
      <c r="A33" s="8" t="s">
        <v>1711</v>
      </c>
      <c r="B33">
        <v>3689</v>
      </c>
      <c r="C33">
        <v>7392</v>
      </c>
      <c r="D33">
        <v>4386</v>
      </c>
    </row>
    <row r="34" spans="1:4" ht="30">
      <c r="A34" s="8" t="s">
        <v>1710</v>
      </c>
      <c r="B34">
        <v>4078</v>
      </c>
      <c r="C34">
        <v>8387</v>
      </c>
      <c r="D34">
        <v>4989</v>
      </c>
    </row>
    <row r="35" spans="1:4" ht="30">
      <c r="A35" s="8" t="s">
        <v>1709</v>
      </c>
      <c r="B35">
        <v>3307</v>
      </c>
      <c r="C35">
        <v>6164</v>
      </c>
      <c r="D35">
        <v>3509</v>
      </c>
    </row>
    <row r="36" spans="1:4" ht="30">
      <c r="A36" s="8" t="s">
        <v>1708</v>
      </c>
      <c r="B36">
        <v>3126</v>
      </c>
      <c r="C36">
        <v>6386</v>
      </c>
      <c r="D36">
        <v>4125</v>
      </c>
    </row>
    <row r="37" spans="1:4" ht="30">
      <c r="A37" s="8" t="s">
        <v>1707</v>
      </c>
      <c r="B37">
        <v>2945</v>
      </c>
      <c r="C37">
        <v>5158</v>
      </c>
      <c r="D37">
        <v>3289</v>
      </c>
    </row>
    <row r="38" spans="1:4" ht="30">
      <c r="A38" s="8" t="s">
        <v>1706</v>
      </c>
      <c r="B38">
        <v>5574</v>
      </c>
      <c r="C38">
        <v>9488</v>
      </c>
      <c r="D38">
        <v>6691</v>
      </c>
    </row>
    <row r="39" spans="1:4" ht="30">
      <c r="A39" s="8" t="s">
        <v>1705</v>
      </c>
      <c r="B39">
        <v>4411</v>
      </c>
      <c r="C39">
        <v>6834</v>
      </c>
      <c r="D39">
        <v>5087</v>
      </c>
    </row>
    <row r="40" spans="1:4" ht="30">
      <c r="A40" s="8" t="s">
        <v>1704</v>
      </c>
      <c r="B40">
        <v>9197</v>
      </c>
      <c r="C40">
        <v>12974</v>
      </c>
      <c r="D40">
        <v>11252</v>
      </c>
    </row>
    <row r="41" spans="1:4" ht="30">
      <c r="A41" s="8" t="s">
        <v>1703</v>
      </c>
      <c r="B41">
        <v>6277</v>
      </c>
      <c r="C41">
        <v>8017</v>
      </c>
      <c r="D41">
        <v>7173</v>
      </c>
    </row>
    <row r="42" spans="1:4" ht="30">
      <c r="A42" s="8" t="s">
        <v>1702</v>
      </c>
      <c r="B42">
        <v>2214</v>
      </c>
      <c r="C42">
        <v>3070</v>
      </c>
      <c r="D42">
        <v>2631</v>
      </c>
    </row>
    <row r="43" spans="1:4" ht="30">
      <c r="A43" s="8" t="s">
        <v>1701</v>
      </c>
      <c r="B43">
        <v>906</v>
      </c>
      <c r="C43">
        <v>1253</v>
      </c>
      <c r="D43">
        <v>979</v>
      </c>
    </row>
    <row r="44" spans="1:4">
      <c r="A44" s="8" t="s">
        <v>1700</v>
      </c>
      <c r="B44">
        <v>2280</v>
      </c>
      <c r="C44">
        <v>3052</v>
      </c>
      <c r="D44">
        <v>1600</v>
      </c>
    </row>
    <row r="45" spans="1:4">
      <c r="A45" s="65" t="s">
        <v>1699</v>
      </c>
      <c r="B45">
        <v>103530</v>
      </c>
      <c r="C45">
        <v>242140</v>
      </c>
      <c r="D45">
        <v>118997</v>
      </c>
    </row>
    <row r="46" spans="1:4" ht="30">
      <c r="A46" s="65" t="s">
        <v>1698</v>
      </c>
      <c r="B46">
        <v>74207</v>
      </c>
      <c r="C46">
        <v>133981</v>
      </c>
      <c r="D46">
        <v>72336</v>
      </c>
    </row>
    <row r="47" spans="1:4" ht="30">
      <c r="A47" s="65" t="s">
        <v>1697</v>
      </c>
      <c r="B47">
        <v>29323</v>
      </c>
      <c r="C47">
        <v>108159</v>
      </c>
      <c r="D47">
        <v>46661</v>
      </c>
    </row>
    <row r="48" spans="1:4" ht="30">
      <c r="A48" s="65" t="s">
        <v>1696</v>
      </c>
      <c r="B48">
        <v>71.680000000000007</v>
      </c>
      <c r="C48">
        <v>55.33</v>
      </c>
      <c r="D48">
        <v>60.79</v>
      </c>
    </row>
    <row r="49" spans="1:4" ht="30">
      <c r="A49" s="65" t="s">
        <v>1695</v>
      </c>
      <c r="B49">
        <v>28.32</v>
      </c>
      <c r="C49">
        <v>44.67</v>
      </c>
      <c r="D49">
        <v>39.21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/>
  </sheetPr>
  <dimension ref="A1:BV78"/>
  <sheetViews>
    <sheetView topLeftCell="A29" workbookViewId="0">
      <selection activeCell="G76" sqref="G76"/>
    </sheetView>
  </sheetViews>
  <sheetFormatPr baseColWidth="10" defaultColWidth="20.5703125" defaultRowHeight="15" x14ac:dyDescent="0"/>
  <cols>
    <col min="1" max="1" width="7" style="33" customWidth="1"/>
    <col min="2" max="2" width="13.85546875" style="33" hidden="1" customWidth="1"/>
    <col min="3" max="3" width="20.5703125" style="33" hidden="1" customWidth="1"/>
    <col min="4" max="4" width="20.5703125" style="33"/>
    <col min="5" max="5" width="22.5703125" style="33" customWidth="1"/>
    <col min="6" max="6" width="14.140625" style="33" customWidth="1"/>
    <col min="7" max="7" width="20.28515625" style="33" customWidth="1"/>
    <col min="8" max="8" width="18.5703125" style="33" customWidth="1"/>
    <col min="9" max="9" width="20.28515625" style="33" customWidth="1"/>
    <col min="10" max="10" width="18.5703125" style="33" customWidth="1"/>
    <col min="11" max="11" width="20.28515625" style="33" customWidth="1"/>
    <col min="12" max="12" width="18.7109375" style="33" customWidth="1"/>
    <col min="13" max="16384" width="20.5703125" style="33"/>
  </cols>
  <sheetData>
    <row r="1" spans="1:12">
      <c r="A1" s="33" t="s">
        <v>1524</v>
      </c>
      <c r="B1" s="33" t="s">
        <v>1535</v>
      </c>
      <c r="C1" s="33" t="s">
        <v>1536</v>
      </c>
      <c r="D1" s="33" t="s">
        <v>1537</v>
      </c>
      <c r="E1" s="33" t="s">
        <v>1561</v>
      </c>
      <c r="F1" s="33" t="s">
        <v>1562</v>
      </c>
      <c r="I1" s="33" t="s">
        <v>1612</v>
      </c>
      <c r="J1" s="33" t="s">
        <v>1613</v>
      </c>
    </row>
    <row r="2" spans="1:12" s="34" customFormat="1" ht="75">
      <c r="B2" s="34" t="s">
        <v>1538</v>
      </c>
      <c r="C2" s="34" t="s">
        <v>1539</v>
      </c>
      <c r="D2" s="34" t="s">
        <v>1540</v>
      </c>
      <c r="E2" s="34" t="s">
        <v>1614</v>
      </c>
      <c r="F2" s="34" t="s">
        <v>1615</v>
      </c>
      <c r="G2" s="34" t="s">
        <v>1541</v>
      </c>
      <c r="H2" s="34" t="s">
        <v>1542</v>
      </c>
      <c r="I2" s="34" t="s">
        <v>1617</v>
      </c>
      <c r="J2" s="34" t="s">
        <v>1618</v>
      </c>
    </row>
    <row r="3" spans="1:12" ht="14" customHeight="1">
      <c r="A3" s="46">
        <v>2000</v>
      </c>
      <c r="B3" s="37" t="s">
        <v>1543</v>
      </c>
      <c r="C3" s="37">
        <v>41005</v>
      </c>
      <c r="D3" s="47" t="s">
        <v>1544</v>
      </c>
      <c r="E3" s="44">
        <v>223211</v>
      </c>
      <c r="F3" s="37"/>
      <c r="G3" s="36">
        <f>K3+L3</f>
        <v>63331</v>
      </c>
      <c r="H3" s="37"/>
      <c r="I3" s="45" t="s">
        <v>1619</v>
      </c>
      <c r="J3" s="37"/>
      <c r="K3" s="45">
        <v>42207</v>
      </c>
      <c r="L3" s="38">
        <v>21124</v>
      </c>
    </row>
    <row r="4" spans="1:12" ht="14" customHeight="1">
      <c r="A4" s="46">
        <v>2000</v>
      </c>
      <c r="B4" s="37" t="s">
        <v>1545</v>
      </c>
      <c r="C4" s="37">
        <v>41051</v>
      </c>
      <c r="D4" s="47" t="s">
        <v>1546</v>
      </c>
      <c r="E4" s="44">
        <v>446322</v>
      </c>
      <c r="F4" s="37"/>
      <c r="G4" s="36">
        <f>K4+L4</f>
        <v>136828</v>
      </c>
      <c r="H4" s="37"/>
      <c r="I4" s="45" t="s">
        <v>1620</v>
      </c>
      <c r="J4" s="37"/>
      <c r="K4" s="45">
        <v>89711</v>
      </c>
      <c r="L4" s="38">
        <v>47117</v>
      </c>
    </row>
    <row r="5" spans="1:12" ht="14" customHeight="1">
      <c r="A5" s="46">
        <v>2000</v>
      </c>
      <c r="B5" s="37" t="s">
        <v>1547</v>
      </c>
      <c r="C5" s="37">
        <v>41067</v>
      </c>
      <c r="D5" s="47" t="s">
        <v>1548</v>
      </c>
      <c r="E5" s="44">
        <v>285518</v>
      </c>
      <c r="F5" s="37"/>
      <c r="G5" s="36">
        <f>K5+L5</f>
        <v>98549</v>
      </c>
      <c r="H5" s="37"/>
      <c r="I5" s="45" t="s">
        <v>1621</v>
      </c>
      <c r="J5" s="37"/>
      <c r="K5" s="45">
        <v>67657</v>
      </c>
      <c r="L5" s="38">
        <v>30892</v>
      </c>
    </row>
    <row r="6" spans="1:12" ht="14" customHeight="1">
      <c r="A6" s="49">
        <v>2009</v>
      </c>
      <c r="B6" s="49" t="s">
        <v>1543</v>
      </c>
      <c r="C6" s="49">
        <v>41005</v>
      </c>
      <c r="D6" s="50" t="s">
        <v>1544</v>
      </c>
      <c r="E6" s="51">
        <v>254528</v>
      </c>
      <c r="F6" s="49">
        <v>138</v>
      </c>
      <c r="G6" s="51">
        <f t="shared" ref="G6:G23" si="0">$E6*(I6/100)</f>
        <v>80176.320000000007</v>
      </c>
      <c r="H6" s="51">
        <f t="shared" ref="H6:H23" si="1">$E6*(J6/100)</f>
        <v>1527.1680000000001</v>
      </c>
      <c r="I6" s="49">
        <v>31.5</v>
      </c>
      <c r="J6" s="49">
        <v>0.6</v>
      </c>
      <c r="K6" s="37"/>
    </row>
    <row r="7" spans="1:12" ht="14" customHeight="1">
      <c r="A7" s="49">
        <v>2009</v>
      </c>
      <c r="B7" s="49" t="s">
        <v>1545</v>
      </c>
      <c r="C7" s="49">
        <v>41051</v>
      </c>
      <c r="D7" s="50" t="s">
        <v>1546</v>
      </c>
      <c r="E7" s="51">
        <v>487630</v>
      </c>
      <c r="F7" s="49">
        <v>52</v>
      </c>
      <c r="G7" s="51">
        <f t="shared" si="0"/>
        <v>179935.47</v>
      </c>
      <c r="H7" s="51">
        <f t="shared" si="1"/>
        <v>2925.78</v>
      </c>
      <c r="I7" s="49">
        <v>36.9</v>
      </c>
      <c r="J7" s="49">
        <v>0.6</v>
      </c>
      <c r="K7" s="37"/>
    </row>
    <row r="8" spans="1:12" ht="14" customHeight="1">
      <c r="A8" s="49">
        <v>2009</v>
      </c>
      <c r="B8" s="49" t="s">
        <v>1547</v>
      </c>
      <c r="C8" s="49">
        <v>41067</v>
      </c>
      <c r="D8" s="50" t="s">
        <v>1548</v>
      </c>
      <c r="E8" s="51">
        <v>340106</v>
      </c>
      <c r="F8" s="49">
        <v>44</v>
      </c>
      <c r="G8" s="51">
        <f t="shared" si="0"/>
        <v>128900.174</v>
      </c>
      <c r="H8" s="51">
        <f t="shared" si="1"/>
        <v>2040.636</v>
      </c>
      <c r="I8" s="49">
        <v>37.9</v>
      </c>
      <c r="J8" s="49">
        <v>0.6</v>
      </c>
      <c r="K8" s="37"/>
    </row>
    <row r="9" spans="1:12" ht="14" customHeight="1">
      <c r="A9" s="37">
        <v>2010</v>
      </c>
      <c r="B9" s="37" t="s">
        <v>1543</v>
      </c>
      <c r="C9" s="37">
        <v>41005</v>
      </c>
      <c r="D9" s="48" t="s">
        <v>1544</v>
      </c>
      <c r="E9" s="36">
        <v>252044</v>
      </c>
      <c r="F9" s="37">
        <v>145</v>
      </c>
      <c r="G9" s="36">
        <f t="shared" si="0"/>
        <v>79141.816000000006</v>
      </c>
      <c r="H9" s="36">
        <f t="shared" si="1"/>
        <v>1764.3079999999998</v>
      </c>
      <c r="I9" s="37">
        <v>31.4</v>
      </c>
      <c r="J9" s="37">
        <v>0.7</v>
      </c>
      <c r="K9" s="37"/>
    </row>
    <row r="10" spans="1:12" ht="14" customHeight="1">
      <c r="A10" s="37">
        <v>2010</v>
      </c>
      <c r="B10" s="37" t="s">
        <v>1545</v>
      </c>
      <c r="C10" s="37">
        <v>41051</v>
      </c>
      <c r="D10" s="48" t="s">
        <v>1546</v>
      </c>
      <c r="E10" s="36">
        <v>494930</v>
      </c>
      <c r="F10" s="37">
        <v>68</v>
      </c>
      <c r="G10" s="36">
        <f t="shared" si="0"/>
        <v>185598.75</v>
      </c>
      <c r="H10" s="36">
        <f t="shared" si="1"/>
        <v>2474.65</v>
      </c>
      <c r="I10" s="37">
        <v>37.5</v>
      </c>
      <c r="J10" s="37">
        <v>0.5</v>
      </c>
      <c r="K10" s="37"/>
    </row>
    <row r="11" spans="1:12" ht="14" customHeight="1">
      <c r="A11" s="37">
        <v>2010</v>
      </c>
      <c r="B11" s="37" t="s">
        <v>1547</v>
      </c>
      <c r="C11" s="37">
        <v>41067</v>
      </c>
      <c r="D11" s="48" t="s">
        <v>1548</v>
      </c>
      <c r="E11" s="36">
        <v>339652</v>
      </c>
      <c r="F11" s="37">
        <v>65</v>
      </c>
      <c r="G11" s="36">
        <f t="shared" si="0"/>
        <v>132124.628</v>
      </c>
      <c r="H11" s="36">
        <f t="shared" si="1"/>
        <v>2377.5639999999999</v>
      </c>
      <c r="I11" s="37">
        <v>38.9</v>
      </c>
      <c r="J11" s="37">
        <v>0.7</v>
      </c>
      <c r="K11" s="37"/>
    </row>
    <row r="12" spans="1:12" ht="14" customHeight="1">
      <c r="A12" s="49">
        <v>2011</v>
      </c>
      <c r="B12" s="49" t="s">
        <v>1543</v>
      </c>
      <c r="C12" s="49">
        <v>41005</v>
      </c>
      <c r="D12" s="50" t="s">
        <v>1544</v>
      </c>
      <c r="E12" s="51">
        <v>255523</v>
      </c>
      <c r="F12" s="49">
        <v>175</v>
      </c>
      <c r="G12" s="51">
        <f t="shared" si="0"/>
        <v>80745.267999999996</v>
      </c>
      <c r="H12" s="51">
        <f t="shared" si="1"/>
        <v>1788.6609999999998</v>
      </c>
      <c r="I12" s="49">
        <v>31.6</v>
      </c>
      <c r="J12" s="49">
        <v>0.7</v>
      </c>
      <c r="K12" s="37"/>
    </row>
    <row r="13" spans="1:12" ht="14" customHeight="1">
      <c r="A13" s="49">
        <v>2011</v>
      </c>
      <c r="B13" s="49" t="s">
        <v>1545</v>
      </c>
      <c r="C13" s="49">
        <v>41051</v>
      </c>
      <c r="D13" s="50" t="s">
        <v>1546</v>
      </c>
      <c r="E13" s="51">
        <v>505443</v>
      </c>
      <c r="F13" s="49">
        <v>143</v>
      </c>
      <c r="G13" s="51">
        <f t="shared" si="0"/>
        <v>193584.66899999997</v>
      </c>
      <c r="H13" s="51">
        <f t="shared" si="1"/>
        <v>2527.2150000000001</v>
      </c>
      <c r="I13" s="49">
        <v>38.299999999999997</v>
      </c>
      <c r="J13" s="49">
        <v>0.5</v>
      </c>
      <c r="K13" s="37"/>
    </row>
    <row r="14" spans="1:12" ht="14" customHeight="1">
      <c r="A14" s="49">
        <v>2011</v>
      </c>
      <c r="B14" s="49" t="s">
        <v>1547</v>
      </c>
      <c r="C14" s="49">
        <v>41067</v>
      </c>
      <c r="D14" s="50" t="s">
        <v>1548</v>
      </c>
      <c r="E14" s="51">
        <v>346009</v>
      </c>
      <c r="F14" s="49">
        <v>161</v>
      </c>
      <c r="G14" s="51">
        <f t="shared" si="0"/>
        <v>136673.55499999999</v>
      </c>
      <c r="H14" s="51">
        <f t="shared" si="1"/>
        <v>2076.0540000000001</v>
      </c>
      <c r="I14" s="49">
        <v>39.5</v>
      </c>
      <c r="J14" s="49">
        <v>0.6</v>
      </c>
      <c r="K14" s="37"/>
    </row>
    <row r="15" spans="1:12" ht="14" customHeight="1">
      <c r="A15" s="46">
        <v>2012</v>
      </c>
      <c r="B15" s="46" t="s">
        <v>1543</v>
      </c>
      <c r="C15" s="46">
        <v>41005</v>
      </c>
      <c r="D15" s="47" t="s">
        <v>1544</v>
      </c>
      <c r="E15" s="44">
        <v>258939</v>
      </c>
      <c r="F15" s="45">
        <v>150</v>
      </c>
      <c r="G15" s="36">
        <f t="shared" si="0"/>
        <v>82342.601999999999</v>
      </c>
      <c r="H15" s="36">
        <f t="shared" si="1"/>
        <v>1812.5729999999999</v>
      </c>
      <c r="I15" s="45">
        <v>31.8</v>
      </c>
      <c r="J15" s="45">
        <v>0.7</v>
      </c>
      <c r="K15" s="37"/>
    </row>
    <row r="16" spans="1:12" ht="14" customHeight="1">
      <c r="A16" s="46">
        <v>2012</v>
      </c>
      <c r="B16" s="46" t="s">
        <v>1545</v>
      </c>
      <c r="C16" s="46">
        <v>41051</v>
      </c>
      <c r="D16" s="47" t="s">
        <v>1546</v>
      </c>
      <c r="E16" s="44">
        <v>515923</v>
      </c>
      <c r="F16" s="45">
        <v>171</v>
      </c>
      <c r="G16" s="36">
        <f t="shared" si="0"/>
        <v>202241.81600000002</v>
      </c>
      <c r="H16" s="36">
        <f t="shared" si="1"/>
        <v>2579.6150000000002</v>
      </c>
      <c r="I16" s="45">
        <v>39.200000000000003</v>
      </c>
      <c r="J16" s="45">
        <v>0.5</v>
      </c>
      <c r="K16" s="37"/>
    </row>
    <row r="17" spans="1:11" ht="14" customHeight="1">
      <c r="A17" s="46">
        <v>2012</v>
      </c>
      <c r="B17" s="46" t="s">
        <v>1547</v>
      </c>
      <c r="C17" s="46">
        <v>41067</v>
      </c>
      <c r="D17" s="47" t="s">
        <v>1548</v>
      </c>
      <c r="E17" s="44">
        <v>352358</v>
      </c>
      <c r="F17" s="45">
        <v>148</v>
      </c>
      <c r="G17" s="36">
        <f t="shared" si="0"/>
        <v>139181.41</v>
      </c>
      <c r="H17" s="36">
        <f t="shared" si="1"/>
        <v>2114.1480000000001</v>
      </c>
      <c r="I17" s="45">
        <v>39.5</v>
      </c>
      <c r="J17" s="45">
        <v>0.6</v>
      </c>
      <c r="K17" s="37"/>
    </row>
    <row r="18" spans="1:11" ht="14" customHeight="1">
      <c r="A18" s="49">
        <v>2013</v>
      </c>
      <c r="B18" s="49" t="s">
        <v>1543</v>
      </c>
      <c r="C18" s="49">
        <v>41005</v>
      </c>
      <c r="D18" s="50" t="s">
        <v>1544</v>
      </c>
      <c r="E18" s="51">
        <v>262115</v>
      </c>
      <c r="F18" s="49">
        <v>123</v>
      </c>
      <c r="G18" s="51">
        <f t="shared" si="0"/>
        <v>83352.570000000007</v>
      </c>
      <c r="H18" s="51">
        <f t="shared" si="1"/>
        <v>1834.8049999999998</v>
      </c>
      <c r="I18" s="49">
        <v>31.8</v>
      </c>
      <c r="J18" s="49">
        <v>0.7</v>
      </c>
      <c r="K18" s="37"/>
    </row>
    <row r="19" spans="1:11" ht="14" customHeight="1">
      <c r="A19" s="49">
        <v>2013</v>
      </c>
      <c r="B19" s="49" t="s">
        <v>1545</v>
      </c>
      <c r="C19" s="49">
        <v>41051</v>
      </c>
      <c r="D19" s="50" t="s">
        <v>1546</v>
      </c>
      <c r="E19" s="51">
        <v>526883</v>
      </c>
      <c r="F19" s="49">
        <v>113</v>
      </c>
      <c r="G19" s="51">
        <f t="shared" si="0"/>
        <v>210226.31699999998</v>
      </c>
      <c r="H19" s="51">
        <f t="shared" si="1"/>
        <v>2107.5320000000002</v>
      </c>
      <c r="I19" s="49">
        <v>39.9</v>
      </c>
      <c r="J19" s="49">
        <v>0.4</v>
      </c>
      <c r="K19" s="37"/>
    </row>
    <row r="20" spans="1:11" ht="14" customHeight="1">
      <c r="A20" s="49">
        <v>2013</v>
      </c>
      <c r="B20" s="49" t="s">
        <v>1547</v>
      </c>
      <c r="C20" s="49">
        <v>41067</v>
      </c>
      <c r="D20" s="50" t="s">
        <v>1548</v>
      </c>
      <c r="E20" s="51">
        <v>358891</v>
      </c>
      <c r="F20" s="49">
        <v>134</v>
      </c>
      <c r="G20" s="51">
        <f t="shared" si="0"/>
        <v>141403.05399999997</v>
      </c>
      <c r="H20" s="51">
        <f t="shared" si="1"/>
        <v>2512.2369999999996</v>
      </c>
      <c r="I20" s="49">
        <v>39.4</v>
      </c>
      <c r="J20" s="49">
        <v>0.7</v>
      </c>
      <c r="K20" s="37"/>
    </row>
    <row r="21" spans="1:11" ht="14" customHeight="1">
      <c r="A21" s="37">
        <v>2014</v>
      </c>
      <c r="B21" s="37" t="s">
        <v>1543</v>
      </c>
      <c r="C21" s="37">
        <v>41005</v>
      </c>
      <c r="D21" s="48" t="s">
        <v>1544</v>
      </c>
      <c r="E21" s="36">
        <v>266098</v>
      </c>
      <c r="F21" s="37">
        <v>69</v>
      </c>
      <c r="G21" s="36">
        <f t="shared" si="0"/>
        <v>85151.360000000001</v>
      </c>
      <c r="H21" s="36">
        <f t="shared" si="1"/>
        <v>2128.7840000000001</v>
      </c>
      <c r="I21" s="37">
        <v>32</v>
      </c>
      <c r="J21" s="37">
        <v>0.8</v>
      </c>
      <c r="K21" s="37"/>
    </row>
    <row r="22" spans="1:11" ht="14" customHeight="1">
      <c r="A22" s="37">
        <v>2014</v>
      </c>
      <c r="B22" s="37" t="s">
        <v>1545</v>
      </c>
      <c r="C22" s="37">
        <v>41051</v>
      </c>
      <c r="D22" s="48" t="s">
        <v>1546</v>
      </c>
      <c r="E22" s="36">
        <v>536908</v>
      </c>
      <c r="F22" s="37">
        <v>194</v>
      </c>
      <c r="G22" s="36">
        <f t="shared" si="0"/>
        <v>216373.92399999997</v>
      </c>
      <c r="H22" s="36">
        <f t="shared" si="1"/>
        <v>2684.54</v>
      </c>
      <c r="I22" s="37">
        <v>40.299999999999997</v>
      </c>
      <c r="J22" s="37">
        <v>0.5</v>
      </c>
      <c r="K22" s="37"/>
    </row>
    <row r="23" spans="1:11" ht="14" customHeight="1">
      <c r="A23" s="37">
        <v>2014</v>
      </c>
      <c r="B23" s="37" t="s">
        <v>1547</v>
      </c>
      <c r="C23" s="37">
        <v>41067</v>
      </c>
      <c r="D23" s="48" t="s">
        <v>1548</v>
      </c>
      <c r="E23" s="36">
        <v>365774</v>
      </c>
      <c r="F23" s="37">
        <v>145</v>
      </c>
      <c r="G23" s="36">
        <f t="shared" si="0"/>
        <v>145212.27800000002</v>
      </c>
      <c r="H23" s="36">
        <f t="shared" si="1"/>
        <v>2560.4179999999997</v>
      </c>
      <c r="I23" s="37">
        <v>39.700000000000003</v>
      </c>
      <c r="J23" s="37">
        <v>0.7</v>
      </c>
      <c r="K23" s="37"/>
    </row>
    <row r="29" spans="1:11">
      <c r="E29" s="33" t="s">
        <v>1623</v>
      </c>
    </row>
    <row r="31" spans="1:11">
      <c r="D31" s="33" t="s">
        <v>1524</v>
      </c>
      <c r="E31" s="34" t="s">
        <v>1530</v>
      </c>
      <c r="F31" s="33" t="s">
        <v>1622</v>
      </c>
      <c r="G31" t="s">
        <v>1533</v>
      </c>
      <c r="H31" t="s">
        <v>1609</v>
      </c>
      <c r="I31" t="s">
        <v>1610</v>
      </c>
    </row>
    <row r="32" spans="1:11">
      <c r="D32" s="33">
        <v>2000</v>
      </c>
      <c r="E32" s="32">
        <f>(F32/SUM(E3:E5))-G32</f>
        <v>0.68723345664262958</v>
      </c>
      <c r="F32" s="41">
        <f>SUM(E3:E5)-(SUM(G3:G5))</f>
        <v>656343</v>
      </c>
      <c r="G32"/>
      <c r="H32" s="4"/>
      <c r="I32"/>
    </row>
    <row r="33" spans="1:74" ht="19" customHeight="1">
      <c r="D33" s="33">
        <v>2009</v>
      </c>
      <c r="E33" s="61">
        <f>(F33/SUM(E4:E6))-G33</f>
        <v>0.69924887118786971</v>
      </c>
      <c r="F33" s="41">
        <f>SUM(E6:E8)-(SUM(G6:G8))</f>
        <v>693252.03599999996</v>
      </c>
      <c r="G33" s="5">
        <f>SQRT((H33^2)-(((F33/SUM(E6:E8))^2)*(I33^2)))/SUM(E6:E8)</f>
        <v>3.5841850345543521E-3</v>
      </c>
      <c r="H33" s="4">
        <f>SQRT((H6^2)+(H7^2)+(H8^2))</f>
        <v>3880.2868441804662</v>
      </c>
      <c r="I33">
        <f>SQRT((F6^2)+(F7^2)+(F8^2))</f>
        <v>153.89606882568509</v>
      </c>
      <c r="J33" s="60">
        <f>F33/SUM(E6:E8)</f>
        <v>0.64055723557283617</v>
      </c>
      <c r="K33" s="35"/>
      <c r="L33" s="35"/>
      <c r="M33" s="35"/>
      <c r="N33" s="35"/>
    </row>
    <row r="34" spans="1:74">
      <c r="D34" s="33">
        <v>2010</v>
      </c>
      <c r="E34" s="32">
        <f t="shared" ref="E34:E38" si="2">(F34/SUM(E5:E7))-G34</f>
        <v>0.66763544893168969</v>
      </c>
      <c r="F34" s="41">
        <f>SUM(E9:E11)-(SUM(G9:G11))</f>
        <v>689760.80599999998</v>
      </c>
      <c r="G34" s="5">
        <f>SQRT((H34^2)-(((F34/SUM(E9:E11))^2)*(I34^2)))/SUM(E9:E11)</f>
        <v>3.5496385861661303E-3</v>
      </c>
      <c r="H34" s="4">
        <f>SQRT((H9^2)+(H10^2)+(H11^2))</f>
        <v>3858.6896630151532</v>
      </c>
      <c r="I34">
        <f>SQRT((F9^2)+(F10^2)+(F11^2))</f>
        <v>172.84096736595754</v>
      </c>
      <c r="J34" s="35"/>
      <c r="K34" s="35"/>
      <c r="L34" s="35"/>
      <c r="M34" s="35"/>
      <c r="N34" s="35"/>
      <c r="O34" s="42"/>
      <c r="P34" s="42"/>
    </row>
    <row r="35" spans="1:74" ht="15" customHeight="1">
      <c r="D35" s="33">
        <v>2011</v>
      </c>
      <c r="E35" s="32">
        <f t="shared" si="2"/>
        <v>0.63970617638636629</v>
      </c>
      <c r="F35" s="41">
        <f>SUM(E12:E14)-(SUM(G12:G14))</f>
        <v>695971.50800000003</v>
      </c>
      <c r="G35" s="5">
        <f>SQRT((H35^2)-(((F35/SUM(E12:E14))^2)*(I35^2)))/SUM(E12:E14)</f>
        <v>3.3638213221411314E-3</v>
      </c>
      <c r="H35" s="4">
        <f>SQRT((H12^2)+(H13^2)+(H14^2))</f>
        <v>3727.7505335070368</v>
      </c>
      <c r="I35">
        <f>SQRT((F12^2)+(F13^2)+(F14^2))</f>
        <v>277.47972898934438</v>
      </c>
      <c r="J35" s="35"/>
      <c r="K35" s="43"/>
      <c r="L35" s="43"/>
      <c r="M35" s="43"/>
      <c r="N35" s="43"/>
      <c r="O35" s="42"/>
      <c r="P35" s="42"/>
    </row>
    <row r="36" spans="1:74" ht="15" customHeight="1">
      <c r="D36" s="33">
        <v>2012</v>
      </c>
      <c r="E36" s="32">
        <f t="shared" si="2"/>
        <v>0.64811495921435991</v>
      </c>
      <c r="F36" s="41">
        <f>SUM(E15:E17)-(SUM(G15:G17))</f>
        <v>703454.17200000002</v>
      </c>
      <c r="G36" s="5">
        <f>SQRT((H36^2)-(((F36/SUM(E15:E17))^2)*(I36^2)))/SUM(E15:E17)</f>
        <v>3.3642050598441482E-3</v>
      </c>
      <c r="H36" s="4">
        <f>SQRT((H15^2)+(H16^2)+(H17^2))</f>
        <v>3795.9789507395849</v>
      </c>
      <c r="I36">
        <f>SQRT((F15^2)+(F16^2)+(F17^2))</f>
        <v>271.37612275216844</v>
      </c>
      <c r="J36" s="35"/>
      <c r="K36" s="43"/>
      <c r="L36" s="43"/>
      <c r="M36" s="43"/>
      <c r="N36" s="43"/>
      <c r="O36" s="42"/>
      <c r="P36" s="42"/>
    </row>
    <row r="37" spans="1:74">
      <c r="D37" s="33">
        <v>2013</v>
      </c>
      <c r="E37" s="32">
        <f t="shared" si="2"/>
        <v>0.65252856163875994</v>
      </c>
      <c r="F37" s="41">
        <f>SUM(E18:E20)-(SUM(G18:G20))</f>
        <v>712907.05900000001</v>
      </c>
      <c r="G37" s="5">
        <f>SQRT((H37^2)-(((F37/SUM(E18:E20))^2)*(I37^2)))/SUM(E18:E20)</f>
        <v>3.27143376176255E-3</v>
      </c>
      <c r="H37" s="4">
        <f>SQRT((H18^2)+(H19^2)+(H20^2))</f>
        <v>3757.5970064947087</v>
      </c>
      <c r="I37">
        <f>SQRT((F18^2)+(F19^2)+(F20^2))</f>
        <v>214.1354711391833</v>
      </c>
      <c r="O37" s="42"/>
      <c r="P37" s="42"/>
    </row>
    <row r="38" spans="1:74" ht="15" customHeight="1">
      <c r="D38" s="33">
        <v>2014</v>
      </c>
      <c r="E38" s="32">
        <f t="shared" si="2"/>
        <v>0.66082399998485564</v>
      </c>
      <c r="F38" s="41">
        <f>SUM(E21:E23)-(SUM(G21:G23))</f>
        <v>722042.43799999997</v>
      </c>
      <c r="G38" s="5">
        <f>SQRT((H38^2)-(((F38/SUM(E21:E23))^2)*(I38^2)))/SUM(E21:E23)</f>
        <v>3.6570983875373808E-3</v>
      </c>
      <c r="H38" s="4">
        <f>SQRT((H21^2)+(H22^2)+(H23^2))</f>
        <v>4277.1739110047884</v>
      </c>
      <c r="I38">
        <f>SQRT((F21^2)+(F22^2)+(F23^2))</f>
        <v>251.8372490319889</v>
      </c>
      <c r="O38" s="42"/>
      <c r="P38" s="42"/>
      <c r="Q38" s="40"/>
    </row>
    <row r="39" spans="1:74" ht="15" customHeight="1">
      <c r="O39" s="42"/>
      <c r="P39" s="42"/>
    </row>
    <row r="40" spans="1:74">
      <c r="P40" s="42">
        <f>N37*(K37/100)</f>
        <v>0</v>
      </c>
    </row>
    <row r="47" spans="1:74">
      <c r="A47"/>
      <c r="B47"/>
      <c r="C47"/>
      <c r="D47"/>
      <c r="E47" t="s">
        <v>1616</v>
      </c>
      <c r="F47" s="27" t="s">
        <v>1616</v>
      </c>
      <c r="G47" s="27" t="s">
        <v>1624</v>
      </c>
      <c r="H47" s="27" t="s">
        <v>1624</v>
      </c>
      <c r="I47" s="27" t="s">
        <v>1627</v>
      </c>
      <c r="J47" s="27" t="s">
        <v>1627</v>
      </c>
      <c r="K47" s="53" t="str">
        <f t="shared" ref="K47:AP47" si="3">RIGHT(K48,LEN(K48)-FIND("- ",K48)-1)</f>
        <v>No schooling completed</v>
      </c>
      <c r="L47" s="53" t="str">
        <f t="shared" si="3"/>
        <v>No schooling completed</v>
      </c>
      <c r="M47" s="53" t="str">
        <f t="shared" si="3"/>
        <v>No schooling completed</v>
      </c>
      <c r="N47" s="53" t="str">
        <f t="shared" si="3"/>
        <v>No schooling completed</v>
      </c>
      <c r="O47" s="53" t="str">
        <f t="shared" si="3"/>
        <v>Nursery to 4th grade</v>
      </c>
      <c r="P47" s="53" t="str">
        <f t="shared" si="3"/>
        <v>Nursery to 4th grade</v>
      </c>
      <c r="Q47" s="53" t="str">
        <f t="shared" si="3"/>
        <v>Nursery to 4th grade</v>
      </c>
      <c r="R47" s="53" t="str">
        <f t="shared" si="3"/>
        <v>Nursery to 4th grade</v>
      </c>
      <c r="S47" s="53" t="str">
        <f t="shared" si="3"/>
        <v>5th and 6th grade</v>
      </c>
      <c r="T47" s="53" t="str">
        <f t="shared" si="3"/>
        <v>5th and 6th grade</v>
      </c>
      <c r="U47" s="53" t="str">
        <f t="shared" si="3"/>
        <v>5th and 6th grade</v>
      </c>
      <c r="V47" s="53" t="str">
        <f t="shared" si="3"/>
        <v>5th and 6th grade</v>
      </c>
      <c r="W47" s="53" t="str">
        <f t="shared" si="3"/>
        <v>7th and 8th grade</v>
      </c>
      <c r="X47" s="53" t="str">
        <f t="shared" si="3"/>
        <v>7th and 8th grade</v>
      </c>
      <c r="Y47" s="53" t="str">
        <f t="shared" si="3"/>
        <v>7th and 8th grade</v>
      </c>
      <c r="Z47" s="53" t="str">
        <f t="shared" si="3"/>
        <v>7th and 8th grade</v>
      </c>
      <c r="AA47" s="53" t="str">
        <f t="shared" si="3"/>
        <v>9th grade</v>
      </c>
      <c r="AB47" s="53" t="str">
        <f t="shared" si="3"/>
        <v>9th grade</v>
      </c>
      <c r="AC47" s="53" t="str">
        <f t="shared" si="3"/>
        <v>9th grade</v>
      </c>
      <c r="AD47" s="53" t="str">
        <f t="shared" si="3"/>
        <v>9th grade</v>
      </c>
      <c r="AE47" s="53" t="str">
        <f t="shared" si="3"/>
        <v>10th grade</v>
      </c>
      <c r="AF47" s="53" t="str">
        <f t="shared" si="3"/>
        <v>10th grade</v>
      </c>
      <c r="AG47" s="53" t="str">
        <f t="shared" si="3"/>
        <v>10th grade</v>
      </c>
      <c r="AH47" s="53" t="str">
        <f t="shared" si="3"/>
        <v>10th grade</v>
      </c>
      <c r="AI47" s="53" t="str">
        <f t="shared" si="3"/>
        <v>11th grade</v>
      </c>
      <c r="AJ47" s="53" t="str">
        <f t="shared" si="3"/>
        <v>11th grade</v>
      </c>
      <c r="AK47" s="53" t="str">
        <f t="shared" si="3"/>
        <v>11th grade</v>
      </c>
      <c r="AL47" s="53" t="str">
        <f t="shared" si="3"/>
        <v>11th grade</v>
      </c>
      <c r="AM47" s="53" t="str">
        <f t="shared" si="3"/>
        <v>12th grade, no diploma</v>
      </c>
      <c r="AN47" s="53" t="str">
        <f t="shared" si="3"/>
        <v>12th grade, no diploma</v>
      </c>
      <c r="AO47" s="53" t="str">
        <f t="shared" si="3"/>
        <v>12th grade, no diploma</v>
      </c>
      <c r="AP47" s="53" t="str">
        <f t="shared" si="3"/>
        <v>12th grade, no diploma</v>
      </c>
      <c r="AQ47" s="53" t="str">
        <f t="shared" ref="AQ47:BV47" si="4">RIGHT(AQ48,LEN(AQ48)-FIND("- ",AQ48)-1)</f>
        <v>High school graduate, GED, or alternative</v>
      </c>
      <c r="AR47" s="53" t="str">
        <f t="shared" si="4"/>
        <v>High school graduate, GED, or alternative</v>
      </c>
      <c r="AS47" s="53" t="str">
        <f t="shared" si="4"/>
        <v>High school graduate, GED, or alternative</v>
      </c>
      <c r="AT47" s="53" t="str">
        <f t="shared" si="4"/>
        <v>High school graduate, GED, or alternative</v>
      </c>
      <c r="AU47" s="53" t="str">
        <f t="shared" si="4"/>
        <v>Some college, less than 1 year</v>
      </c>
      <c r="AV47" s="53" t="str">
        <f t="shared" si="4"/>
        <v>Some college, less than 1 year</v>
      </c>
      <c r="AW47" s="53" t="str">
        <f t="shared" si="4"/>
        <v>Some college, less than 1 year</v>
      </c>
      <c r="AX47" s="53" t="str">
        <f t="shared" si="4"/>
        <v>Some college, less than 1 year</v>
      </c>
      <c r="AY47" s="53" t="str">
        <f t="shared" si="4"/>
        <v>Some college, 1 or more years, no degree</v>
      </c>
      <c r="AZ47" s="53" t="str">
        <f t="shared" si="4"/>
        <v>Some college, 1 or more years, no degree</v>
      </c>
      <c r="BA47" s="53" t="str">
        <f t="shared" si="4"/>
        <v>Some college, 1 or more years, no degree</v>
      </c>
      <c r="BB47" s="53" t="str">
        <f t="shared" si="4"/>
        <v>Some college, 1 or more years, no degree</v>
      </c>
      <c r="BC47" s="53" t="str">
        <f t="shared" si="4"/>
        <v>Associate's degree</v>
      </c>
      <c r="BD47" s="53" t="str">
        <f t="shared" si="4"/>
        <v>Associate's degree</v>
      </c>
      <c r="BE47" s="53" t="str">
        <f t="shared" si="4"/>
        <v>Associate's degree</v>
      </c>
      <c r="BF47" s="53" t="str">
        <f t="shared" si="4"/>
        <v>Associate's degree</v>
      </c>
      <c r="BG47" s="54" t="str">
        <f t="shared" si="4"/>
        <v>Bachelor's degree</v>
      </c>
      <c r="BH47" s="54" t="str">
        <f t="shared" si="4"/>
        <v>Bachelor's degree</v>
      </c>
      <c r="BI47" s="54" t="str">
        <f t="shared" si="4"/>
        <v>Bachelor's degree</v>
      </c>
      <c r="BJ47" s="54" t="str">
        <f t="shared" si="4"/>
        <v>Bachelor's degree</v>
      </c>
      <c r="BK47" s="54" t="str">
        <f t="shared" si="4"/>
        <v>Master's degree</v>
      </c>
      <c r="BL47" s="54" t="str">
        <f t="shared" si="4"/>
        <v>Master's degree</v>
      </c>
      <c r="BM47" s="54" t="str">
        <f t="shared" si="4"/>
        <v>Master's degree</v>
      </c>
      <c r="BN47" s="54" t="str">
        <f t="shared" si="4"/>
        <v>Master's degree</v>
      </c>
      <c r="BO47" s="54" t="str">
        <f t="shared" si="4"/>
        <v>Professional school degree</v>
      </c>
      <c r="BP47" s="54" t="str">
        <f t="shared" si="4"/>
        <v>Professional school degree</v>
      </c>
      <c r="BQ47" s="54" t="str">
        <f t="shared" si="4"/>
        <v>Professional school degree</v>
      </c>
      <c r="BR47" s="54" t="str">
        <f t="shared" si="4"/>
        <v>Professional school degree</v>
      </c>
      <c r="BS47" s="54" t="str">
        <f t="shared" si="4"/>
        <v>Doctorate degree</v>
      </c>
      <c r="BT47" s="54" t="str">
        <f t="shared" si="4"/>
        <v>Doctorate degree</v>
      </c>
      <c r="BU47" s="54" t="str">
        <f t="shared" si="4"/>
        <v>Doctorate degree</v>
      </c>
      <c r="BV47" s="54" t="str">
        <f t="shared" si="4"/>
        <v>Doctorate degree</v>
      </c>
    </row>
    <row r="48" spans="1:74" ht="30" customHeight="1">
      <c r="A48" s="8" t="s">
        <v>1524</v>
      </c>
      <c r="B48" s="8" t="s">
        <v>1538</v>
      </c>
      <c r="C48" s="8" t="s">
        <v>1539</v>
      </c>
      <c r="D48" s="8" t="s">
        <v>1540</v>
      </c>
      <c r="E48" s="8" t="s">
        <v>1507</v>
      </c>
      <c r="F48" s="30" t="s">
        <v>1509</v>
      </c>
      <c r="G48" s="30" t="s">
        <v>1625</v>
      </c>
      <c r="H48" s="30" t="s">
        <v>1626</v>
      </c>
      <c r="I48" s="30" t="s">
        <v>1628</v>
      </c>
      <c r="J48" s="30" t="s">
        <v>1629</v>
      </c>
      <c r="K48" s="55" t="s">
        <v>1630</v>
      </c>
      <c r="L48" s="55" t="s">
        <v>1631</v>
      </c>
      <c r="M48" s="55" t="s">
        <v>1632</v>
      </c>
      <c r="N48" s="55" t="s">
        <v>1633</v>
      </c>
      <c r="O48" s="55" t="s">
        <v>1634</v>
      </c>
      <c r="P48" s="55" t="s">
        <v>1635</v>
      </c>
      <c r="Q48" s="55" t="s">
        <v>1636</v>
      </c>
      <c r="R48" s="55" t="s">
        <v>1637</v>
      </c>
      <c r="S48" s="55" t="s">
        <v>1638</v>
      </c>
      <c r="T48" s="55" t="s">
        <v>1639</v>
      </c>
      <c r="U48" s="55" t="s">
        <v>1640</v>
      </c>
      <c r="V48" s="55" t="s">
        <v>1641</v>
      </c>
      <c r="W48" s="55" t="s">
        <v>1642</v>
      </c>
      <c r="X48" s="55" t="s">
        <v>1643</v>
      </c>
      <c r="Y48" s="55" t="s">
        <v>1644</v>
      </c>
      <c r="Z48" s="55" t="s">
        <v>1645</v>
      </c>
      <c r="AA48" s="55" t="s">
        <v>1646</v>
      </c>
      <c r="AB48" s="55" t="s">
        <v>1647</v>
      </c>
      <c r="AC48" s="55" t="s">
        <v>1648</v>
      </c>
      <c r="AD48" s="55" t="s">
        <v>1649</v>
      </c>
      <c r="AE48" s="55" t="s">
        <v>1650</v>
      </c>
      <c r="AF48" s="55" t="s">
        <v>1651</v>
      </c>
      <c r="AG48" s="55" t="s">
        <v>1652</v>
      </c>
      <c r="AH48" s="55" t="s">
        <v>1653</v>
      </c>
      <c r="AI48" s="55" t="s">
        <v>1654</v>
      </c>
      <c r="AJ48" s="55" t="s">
        <v>1655</v>
      </c>
      <c r="AK48" s="55" t="s">
        <v>1656</v>
      </c>
      <c r="AL48" s="55" t="s">
        <v>1657</v>
      </c>
      <c r="AM48" s="55" t="s">
        <v>1658</v>
      </c>
      <c r="AN48" s="55" t="s">
        <v>1659</v>
      </c>
      <c r="AO48" s="55" t="s">
        <v>1660</v>
      </c>
      <c r="AP48" s="55" t="s">
        <v>1661</v>
      </c>
      <c r="AQ48" s="55" t="s">
        <v>1662</v>
      </c>
      <c r="AR48" s="55" t="s">
        <v>1663</v>
      </c>
      <c r="AS48" s="55" t="s">
        <v>1664</v>
      </c>
      <c r="AT48" s="55" t="s">
        <v>1665</v>
      </c>
      <c r="AU48" s="55" t="s">
        <v>1666</v>
      </c>
      <c r="AV48" s="55" t="s">
        <v>1667</v>
      </c>
      <c r="AW48" s="55" t="s">
        <v>1668</v>
      </c>
      <c r="AX48" s="55" t="s">
        <v>1669</v>
      </c>
      <c r="AY48" s="55" t="s">
        <v>1670</v>
      </c>
      <c r="AZ48" s="55" t="s">
        <v>1671</v>
      </c>
      <c r="BA48" s="55" t="s">
        <v>1672</v>
      </c>
      <c r="BB48" s="55" t="s">
        <v>1673</v>
      </c>
      <c r="BC48" s="55" t="s">
        <v>1674</v>
      </c>
      <c r="BD48" s="55" t="s">
        <v>1675</v>
      </c>
      <c r="BE48" s="55" t="s">
        <v>1676</v>
      </c>
      <c r="BF48" s="55" t="s">
        <v>1677</v>
      </c>
      <c r="BG48" s="56" t="s">
        <v>1678</v>
      </c>
      <c r="BH48" s="56" t="s">
        <v>1679</v>
      </c>
      <c r="BI48" s="56" t="s">
        <v>1680</v>
      </c>
      <c r="BJ48" s="56" t="s">
        <v>1681</v>
      </c>
      <c r="BK48" s="56" t="s">
        <v>1682</v>
      </c>
      <c r="BL48" s="56" t="s">
        <v>1683</v>
      </c>
      <c r="BM48" s="56" t="s">
        <v>1684</v>
      </c>
      <c r="BN48" s="56" t="s">
        <v>1685</v>
      </c>
      <c r="BO48" s="56" t="s">
        <v>1686</v>
      </c>
      <c r="BP48" s="56" t="s">
        <v>1687</v>
      </c>
      <c r="BQ48" s="56" t="s">
        <v>1688</v>
      </c>
      <c r="BR48" s="56" t="s">
        <v>1689</v>
      </c>
      <c r="BS48" s="56" t="s">
        <v>1690</v>
      </c>
      <c r="BT48" s="56" t="s">
        <v>1691</v>
      </c>
      <c r="BU48" s="56" t="s">
        <v>1692</v>
      </c>
      <c r="BV48" s="56" t="s">
        <v>1693</v>
      </c>
    </row>
    <row r="49" spans="1:74" s="58" customFormat="1">
      <c r="A49" s="57">
        <v>2009</v>
      </c>
      <c r="B49" s="57" t="s">
        <v>1543</v>
      </c>
      <c r="C49" s="57">
        <v>41005</v>
      </c>
      <c r="D49" s="57" t="s">
        <v>1544</v>
      </c>
      <c r="E49" s="57">
        <v>254528</v>
      </c>
      <c r="F49" s="57">
        <v>138</v>
      </c>
      <c r="G49" s="57">
        <v>124208</v>
      </c>
      <c r="H49" s="57">
        <v>138</v>
      </c>
      <c r="I49" s="57">
        <v>130320</v>
      </c>
      <c r="J49" s="57">
        <v>100</v>
      </c>
      <c r="K49" s="57">
        <v>776</v>
      </c>
      <c r="L49" s="57">
        <v>273</v>
      </c>
      <c r="M49" s="57">
        <v>579</v>
      </c>
      <c r="N49" s="57">
        <v>225</v>
      </c>
      <c r="O49" s="57">
        <v>379</v>
      </c>
      <c r="P49" s="57">
        <v>151</v>
      </c>
      <c r="Q49" s="57">
        <v>376</v>
      </c>
      <c r="R49" s="57">
        <v>143</v>
      </c>
      <c r="S49" s="57">
        <v>1066</v>
      </c>
      <c r="T49" s="57">
        <v>228</v>
      </c>
      <c r="U49" s="57">
        <v>553</v>
      </c>
      <c r="V49" s="57">
        <v>174</v>
      </c>
      <c r="W49" s="57">
        <v>1469</v>
      </c>
      <c r="X49" s="57">
        <v>325</v>
      </c>
      <c r="Y49" s="57">
        <v>1212</v>
      </c>
      <c r="Z49" s="57">
        <v>246</v>
      </c>
      <c r="AA49" s="57">
        <v>1381</v>
      </c>
      <c r="AB49" s="57">
        <v>320</v>
      </c>
      <c r="AC49" s="57">
        <v>1320</v>
      </c>
      <c r="AD49" s="57">
        <v>258</v>
      </c>
      <c r="AE49" s="57">
        <v>2070</v>
      </c>
      <c r="AF49" s="57">
        <v>344</v>
      </c>
      <c r="AG49" s="57">
        <v>2128</v>
      </c>
      <c r="AH49" s="57">
        <v>437</v>
      </c>
      <c r="AI49" s="57">
        <v>2268</v>
      </c>
      <c r="AJ49" s="57">
        <v>394</v>
      </c>
      <c r="AK49" s="57">
        <v>1934</v>
      </c>
      <c r="AL49" s="57">
        <v>307</v>
      </c>
      <c r="AM49" s="57">
        <v>2251</v>
      </c>
      <c r="AN49" s="57">
        <v>288</v>
      </c>
      <c r="AO49" s="57">
        <v>2508</v>
      </c>
      <c r="AP49" s="57">
        <v>353</v>
      </c>
      <c r="AQ49" s="57">
        <v>29566</v>
      </c>
      <c r="AR49" s="57">
        <v>1264</v>
      </c>
      <c r="AS49" s="57">
        <v>32643</v>
      </c>
      <c r="AT49" s="57">
        <v>1021</v>
      </c>
      <c r="AU49" s="57">
        <v>9035</v>
      </c>
      <c r="AV49" s="57">
        <v>675</v>
      </c>
      <c r="AW49" s="57">
        <v>12190</v>
      </c>
      <c r="AX49" s="57">
        <v>677</v>
      </c>
      <c r="AY49" s="57">
        <v>23227</v>
      </c>
      <c r="AZ49" s="57">
        <v>949</v>
      </c>
      <c r="BA49" s="57">
        <v>25132</v>
      </c>
      <c r="BB49" s="57">
        <v>954</v>
      </c>
      <c r="BC49" s="57">
        <v>9744</v>
      </c>
      <c r="BD49" s="57">
        <v>579</v>
      </c>
      <c r="BE49" s="57">
        <v>10626</v>
      </c>
      <c r="BF49" s="57">
        <v>625</v>
      </c>
      <c r="BG49" s="57">
        <v>26666</v>
      </c>
      <c r="BH49" s="57">
        <v>1058</v>
      </c>
      <c r="BI49" s="57">
        <v>26619</v>
      </c>
      <c r="BJ49" s="57">
        <v>862</v>
      </c>
      <c r="BK49" s="57">
        <v>8971</v>
      </c>
      <c r="BL49" s="57">
        <v>567</v>
      </c>
      <c r="BM49" s="57">
        <v>9655</v>
      </c>
      <c r="BN49" s="57">
        <v>592</v>
      </c>
      <c r="BO49" s="57">
        <v>3558</v>
      </c>
      <c r="BP49" s="57">
        <v>336</v>
      </c>
      <c r="BQ49" s="57">
        <v>2174</v>
      </c>
      <c r="BR49" s="57">
        <v>261</v>
      </c>
      <c r="BS49" s="57">
        <v>1781</v>
      </c>
      <c r="BT49" s="57">
        <v>349</v>
      </c>
      <c r="BU49" s="57">
        <v>671</v>
      </c>
      <c r="BV49" s="57">
        <v>164</v>
      </c>
    </row>
    <row r="50" spans="1:74" s="58" customFormat="1">
      <c r="A50" s="57">
        <v>2009</v>
      </c>
      <c r="B50" s="57" t="s">
        <v>1545</v>
      </c>
      <c r="C50" s="57">
        <v>41051</v>
      </c>
      <c r="D50" s="57" t="s">
        <v>1546</v>
      </c>
      <c r="E50" s="57">
        <v>487630</v>
      </c>
      <c r="F50" s="57">
        <v>52</v>
      </c>
      <c r="G50" s="57">
        <v>238108</v>
      </c>
      <c r="H50" s="57">
        <v>112</v>
      </c>
      <c r="I50" s="57">
        <v>249522</v>
      </c>
      <c r="J50" s="57">
        <v>128</v>
      </c>
      <c r="K50" s="57">
        <v>2023</v>
      </c>
      <c r="L50" s="57">
        <v>341</v>
      </c>
      <c r="M50" s="57">
        <v>2514</v>
      </c>
      <c r="N50" s="57">
        <v>304</v>
      </c>
      <c r="O50" s="57">
        <v>1914</v>
      </c>
      <c r="P50" s="57">
        <v>391</v>
      </c>
      <c r="Q50" s="57">
        <v>1767</v>
      </c>
      <c r="R50" s="57">
        <v>379</v>
      </c>
      <c r="S50" s="57">
        <v>3961</v>
      </c>
      <c r="T50" s="57">
        <v>529</v>
      </c>
      <c r="U50" s="57">
        <v>2764</v>
      </c>
      <c r="V50" s="57">
        <v>406</v>
      </c>
      <c r="W50" s="57">
        <v>3554</v>
      </c>
      <c r="X50" s="57">
        <v>406</v>
      </c>
      <c r="Y50" s="57">
        <v>3909</v>
      </c>
      <c r="Z50" s="57">
        <v>395</v>
      </c>
      <c r="AA50" s="57">
        <v>3672</v>
      </c>
      <c r="AB50" s="57">
        <v>457</v>
      </c>
      <c r="AC50" s="57">
        <v>3461</v>
      </c>
      <c r="AD50" s="57">
        <v>426</v>
      </c>
      <c r="AE50" s="57">
        <v>3455</v>
      </c>
      <c r="AF50" s="57">
        <v>399</v>
      </c>
      <c r="AG50" s="57">
        <v>4334</v>
      </c>
      <c r="AH50" s="57">
        <v>409</v>
      </c>
      <c r="AI50" s="57">
        <v>4468</v>
      </c>
      <c r="AJ50" s="57">
        <v>480</v>
      </c>
      <c r="AK50" s="57">
        <v>3664</v>
      </c>
      <c r="AL50" s="57">
        <v>472</v>
      </c>
      <c r="AM50" s="57">
        <v>5351</v>
      </c>
      <c r="AN50" s="57">
        <v>444</v>
      </c>
      <c r="AO50" s="57">
        <v>4130</v>
      </c>
      <c r="AP50" s="57">
        <v>397</v>
      </c>
      <c r="AQ50" s="57">
        <v>51917</v>
      </c>
      <c r="AR50" s="57">
        <v>1380</v>
      </c>
      <c r="AS50" s="57">
        <v>52828</v>
      </c>
      <c r="AT50" s="57">
        <v>1343</v>
      </c>
      <c r="AU50" s="57">
        <v>16222</v>
      </c>
      <c r="AV50" s="57">
        <v>836</v>
      </c>
      <c r="AW50" s="57">
        <v>18252</v>
      </c>
      <c r="AX50" s="57">
        <v>855</v>
      </c>
      <c r="AY50" s="57">
        <v>40095</v>
      </c>
      <c r="AZ50" s="57">
        <v>1191</v>
      </c>
      <c r="BA50" s="57">
        <v>42039</v>
      </c>
      <c r="BB50" s="57">
        <v>1299</v>
      </c>
      <c r="BC50" s="57">
        <v>14660</v>
      </c>
      <c r="BD50" s="57">
        <v>818</v>
      </c>
      <c r="BE50" s="57">
        <v>16624</v>
      </c>
      <c r="BF50" s="57">
        <v>886</v>
      </c>
      <c r="BG50" s="57">
        <v>54815</v>
      </c>
      <c r="BH50" s="57">
        <v>1299</v>
      </c>
      <c r="BI50" s="57">
        <v>57823</v>
      </c>
      <c r="BJ50" s="57">
        <v>1342</v>
      </c>
      <c r="BK50" s="57">
        <v>19183</v>
      </c>
      <c r="BL50" s="57">
        <v>915</v>
      </c>
      <c r="BM50" s="57">
        <v>25764</v>
      </c>
      <c r="BN50" s="57">
        <v>908</v>
      </c>
      <c r="BO50" s="57">
        <v>8583</v>
      </c>
      <c r="BP50" s="57">
        <v>564</v>
      </c>
      <c r="BQ50" s="57">
        <v>6525</v>
      </c>
      <c r="BR50" s="57">
        <v>485</v>
      </c>
      <c r="BS50" s="57">
        <v>4235</v>
      </c>
      <c r="BT50" s="57">
        <v>385</v>
      </c>
      <c r="BU50" s="57">
        <v>3124</v>
      </c>
      <c r="BV50" s="57">
        <v>354</v>
      </c>
    </row>
    <row r="51" spans="1:74" s="58" customFormat="1">
      <c r="A51" s="57">
        <v>2009</v>
      </c>
      <c r="B51" s="57" t="s">
        <v>1547</v>
      </c>
      <c r="C51" s="57">
        <v>41067</v>
      </c>
      <c r="D51" s="57" t="s">
        <v>1548</v>
      </c>
      <c r="E51" s="57">
        <v>340106</v>
      </c>
      <c r="F51" s="57">
        <v>44</v>
      </c>
      <c r="G51" s="57">
        <v>167513</v>
      </c>
      <c r="H51" s="57">
        <v>55</v>
      </c>
      <c r="I51" s="57">
        <v>172593</v>
      </c>
      <c r="J51" s="57">
        <v>50</v>
      </c>
      <c r="K51" s="57">
        <v>1434</v>
      </c>
      <c r="L51" s="57">
        <v>302</v>
      </c>
      <c r="M51" s="57">
        <v>1613</v>
      </c>
      <c r="N51" s="57">
        <v>278</v>
      </c>
      <c r="O51" s="57">
        <v>1364</v>
      </c>
      <c r="P51" s="57">
        <v>343</v>
      </c>
      <c r="Q51" s="57">
        <v>1186</v>
      </c>
      <c r="R51" s="57">
        <v>251</v>
      </c>
      <c r="S51" s="57">
        <v>3966</v>
      </c>
      <c r="T51" s="57">
        <v>751</v>
      </c>
      <c r="U51" s="57">
        <v>2377</v>
      </c>
      <c r="V51" s="57">
        <v>408</v>
      </c>
      <c r="W51" s="57">
        <v>2021</v>
      </c>
      <c r="X51" s="57">
        <v>380</v>
      </c>
      <c r="Y51" s="57">
        <v>1699</v>
      </c>
      <c r="Z51" s="57">
        <v>340</v>
      </c>
      <c r="AA51" s="57">
        <v>2533</v>
      </c>
      <c r="AB51" s="57">
        <v>499</v>
      </c>
      <c r="AC51" s="57">
        <v>1835</v>
      </c>
      <c r="AD51" s="57">
        <v>388</v>
      </c>
      <c r="AE51" s="57">
        <v>2389</v>
      </c>
      <c r="AF51" s="57">
        <v>390</v>
      </c>
      <c r="AG51" s="57">
        <v>2141</v>
      </c>
      <c r="AH51" s="57">
        <v>336</v>
      </c>
      <c r="AI51" s="57">
        <v>2723</v>
      </c>
      <c r="AJ51" s="57">
        <v>529</v>
      </c>
      <c r="AK51" s="57">
        <v>1903</v>
      </c>
      <c r="AL51" s="57">
        <v>347</v>
      </c>
      <c r="AM51" s="57">
        <v>2098</v>
      </c>
      <c r="AN51" s="57">
        <v>295</v>
      </c>
      <c r="AO51" s="57">
        <v>2368</v>
      </c>
      <c r="AP51" s="57">
        <v>334</v>
      </c>
      <c r="AQ51" s="57">
        <v>30346</v>
      </c>
      <c r="AR51" s="57">
        <v>1239</v>
      </c>
      <c r="AS51" s="57">
        <v>37216</v>
      </c>
      <c r="AT51" s="57">
        <v>1187</v>
      </c>
      <c r="AU51" s="57">
        <v>9567</v>
      </c>
      <c r="AV51" s="57">
        <v>687</v>
      </c>
      <c r="AW51" s="57">
        <v>13428</v>
      </c>
      <c r="AX51" s="57">
        <v>745</v>
      </c>
      <c r="AY51" s="57">
        <v>28161</v>
      </c>
      <c r="AZ51" s="57">
        <v>1153</v>
      </c>
      <c r="BA51" s="57">
        <v>31916</v>
      </c>
      <c r="BB51" s="57">
        <v>1118</v>
      </c>
      <c r="BC51" s="57">
        <v>13408</v>
      </c>
      <c r="BD51" s="57">
        <v>886</v>
      </c>
      <c r="BE51" s="57">
        <v>13422</v>
      </c>
      <c r="BF51" s="57">
        <v>864</v>
      </c>
      <c r="BG51" s="57">
        <v>42802</v>
      </c>
      <c r="BH51" s="57">
        <v>1260</v>
      </c>
      <c r="BI51" s="57">
        <v>42116</v>
      </c>
      <c r="BJ51" s="57">
        <v>1178</v>
      </c>
      <c r="BK51" s="57">
        <v>16036</v>
      </c>
      <c r="BL51" s="57">
        <v>676</v>
      </c>
      <c r="BM51" s="57">
        <v>14367</v>
      </c>
      <c r="BN51" s="57">
        <v>660</v>
      </c>
      <c r="BO51" s="57">
        <v>4332</v>
      </c>
      <c r="BP51" s="57">
        <v>473</v>
      </c>
      <c r="BQ51" s="57">
        <v>3096</v>
      </c>
      <c r="BR51" s="57">
        <v>364</v>
      </c>
      <c r="BS51" s="57">
        <v>4333</v>
      </c>
      <c r="BT51" s="57">
        <v>423</v>
      </c>
      <c r="BU51" s="57">
        <v>1910</v>
      </c>
      <c r="BV51" s="57">
        <v>290</v>
      </c>
    </row>
    <row r="52" spans="1:74">
      <c r="A52">
        <v>2010</v>
      </c>
      <c r="B52" t="s">
        <v>1543</v>
      </c>
      <c r="C52">
        <v>41005</v>
      </c>
      <c r="D52" t="s">
        <v>1544</v>
      </c>
      <c r="E52">
        <v>252044</v>
      </c>
      <c r="F52">
        <v>145</v>
      </c>
      <c r="G52">
        <v>121278</v>
      </c>
      <c r="H52">
        <v>127</v>
      </c>
      <c r="I52">
        <v>130766</v>
      </c>
      <c r="J52">
        <v>93</v>
      </c>
      <c r="K52">
        <v>806</v>
      </c>
      <c r="L52">
        <v>263</v>
      </c>
      <c r="M52">
        <v>666</v>
      </c>
      <c r="N52">
        <v>211</v>
      </c>
      <c r="O52">
        <v>418</v>
      </c>
      <c r="P52">
        <v>184</v>
      </c>
      <c r="Q52">
        <v>349</v>
      </c>
      <c r="R52">
        <v>135</v>
      </c>
      <c r="S52">
        <v>1032</v>
      </c>
      <c r="T52">
        <v>209</v>
      </c>
      <c r="U52">
        <v>759</v>
      </c>
      <c r="V52">
        <v>250</v>
      </c>
      <c r="W52">
        <v>1278</v>
      </c>
      <c r="X52">
        <v>214</v>
      </c>
      <c r="Y52">
        <v>1189</v>
      </c>
      <c r="Z52">
        <v>211</v>
      </c>
      <c r="AA52">
        <v>1196</v>
      </c>
      <c r="AB52">
        <v>252</v>
      </c>
      <c r="AC52">
        <v>1119</v>
      </c>
      <c r="AD52">
        <v>245</v>
      </c>
      <c r="AE52">
        <v>2278</v>
      </c>
      <c r="AF52">
        <v>410</v>
      </c>
      <c r="AG52">
        <v>2020</v>
      </c>
      <c r="AH52">
        <v>363</v>
      </c>
      <c r="AI52">
        <v>2135</v>
      </c>
      <c r="AJ52">
        <v>332</v>
      </c>
      <c r="AK52">
        <v>2035</v>
      </c>
      <c r="AL52">
        <v>299</v>
      </c>
      <c r="AM52">
        <v>2149</v>
      </c>
      <c r="AN52">
        <v>306</v>
      </c>
      <c r="AO52">
        <v>2119</v>
      </c>
      <c r="AP52">
        <v>327</v>
      </c>
      <c r="AQ52">
        <v>28140</v>
      </c>
      <c r="AR52">
        <v>1015</v>
      </c>
      <c r="AS52">
        <v>32825</v>
      </c>
      <c r="AT52">
        <v>1141</v>
      </c>
      <c r="AU52">
        <v>8836</v>
      </c>
      <c r="AV52">
        <v>699</v>
      </c>
      <c r="AW52">
        <v>12535</v>
      </c>
      <c r="AX52">
        <v>798</v>
      </c>
      <c r="AY52">
        <v>23504</v>
      </c>
      <c r="AZ52">
        <v>1121</v>
      </c>
      <c r="BA52">
        <v>25353</v>
      </c>
      <c r="BB52">
        <v>949</v>
      </c>
      <c r="BC52">
        <v>9223</v>
      </c>
      <c r="BD52">
        <v>663</v>
      </c>
      <c r="BE52">
        <v>11049</v>
      </c>
      <c r="BF52">
        <v>555</v>
      </c>
      <c r="BG52">
        <v>26509</v>
      </c>
      <c r="BH52">
        <v>977</v>
      </c>
      <c r="BI52">
        <v>26137</v>
      </c>
      <c r="BJ52">
        <v>777</v>
      </c>
      <c r="BK52">
        <v>8625</v>
      </c>
      <c r="BL52">
        <v>626</v>
      </c>
      <c r="BM52">
        <v>9724</v>
      </c>
      <c r="BN52">
        <v>577</v>
      </c>
      <c r="BO52">
        <v>3446</v>
      </c>
      <c r="BP52">
        <v>355</v>
      </c>
      <c r="BQ52">
        <v>2187</v>
      </c>
      <c r="BR52">
        <v>308</v>
      </c>
      <c r="BS52">
        <v>1703</v>
      </c>
      <c r="BT52">
        <v>259</v>
      </c>
      <c r="BU52">
        <v>700</v>
      </c>
      <c r="BV52">
        <v>173</v>
      </c>
    </row>
    <row r="53" spans="1:74">
      <c r="A53">
        <v>2010</v>
      </c>
      <c r="B53" t="s">
        <v>1545</v>
      </c>
      <c r="C53">
        <v>41051</v>
      </c>
      <c r="D53" t="s">
        <v>1546</v>
      </c>
      <c r="E53">
        <v>494930</v>
      </c>
      <c r="F53">
        <v>68</v>
      </c>
      <c r="G53">
        <v>242343</v>
      </c>
      <c r="H53">
        <v>82</v>
      </c>
      <c r="I53">
        <v>252587</v>
      </c>
      <c r="J53">
        <v>105</v>
      </c>
      <c r="K53">
        <v>2053</v>
      </c>
      <c r="L53">
        <v>290</v>
      </c>
      <c r="M53">
        <v>2756</v>
      </c>
      <c r="N53">
        <v>379</v>
      </c>
      <c r="O53">
        <v>1977</v>
      </c>
      <c r="P53">
        <v>419</v>
      </c>
      <c r="Q53">
        <v>1757</v>
      </c>
      <c r="R53">
        <v>320</v>
      </c>
      <c r="S53">
        <v>3706</v>
      </c>
      <c r="T53">
        <v>506</v>
      </c>
      <c r="U53">
        <v>2993</v>
      </c>
      <c r="V53">
        <v>473</v>
      </c>
      <c r="W53">
        <v>3525</v>
      </c>
      <c r="X53">
        <v>400</v>
      </c>
      <c r="Y53">
        <v>3574</v>
      </c>
      <c r="Z53">
        <v>368</v>
      </c>
      <c r="AA53">
        <v>3633</v>
      </c>
      <c r="AB53">
        <v>434</v>
      </c>
      <c r="AC53">
        <v>3258</v>
      </c>
      <c r="AD53">
        <v>392</v>
      </c>
      <c r="AE53">
        <v>3519</v>
      </c>
      <c r="AF53">
        <v>409</v>
      </c>
      <c r="AG53">
        <v>4280</v>
      </c>
      <c r="AH53">
        <v>464</v>
      </c>
      <c r="AI53">
        <v>4277</v>
      </c>
      <c r="AJ53">
        <v>500</v>
      </c>
      <c r="AK53">
        <v>3597</v>
      </c>
      <c r="AL53">
        <v>429</v>
      </c>
      <c r="AM53">
        <v>5055</v>
      </c>
      <c r="AN53">
        <v>533</v>
      </c>
      <c r="AO53">
        <v>4392</v>
      </c>
      <c r="AP53">
        <v>444</v>
      </c>
      <c r="AQ53">
        <v>52142</v>
      </c>
      <c r="AR53">
        <v>1131</v>
      </c>
      <c r="AS53">
        <v>52020</v>
      </c>
      <c r="AT53">
        <v>1386</v>
      </c>
      <c r="AU53">
        <v>15768</v>
      </c>
      <c r="AV53">
        <v>846</v>
      </c>
      <c r="AW53">
        <v>18302</v>
      </c>
      <c r="AX53">
        <v>884</v>
      </c>
      <c r="AY53">
        <v>40881</v>
      </c>
      <c r="AZ53">
        <v>1468</v>
      </c>
      <c r="BA53">
        <v>42483</v>
      </c>
      <c r="BB53">
        <v>1220</v>
      </c>
      <c r="BC53">
        <v>15888</v>
      </c>
      <c r="BD53">
        <v>823</v>
      </c>
      <c r="BE53">
        <v>17344</v>
      </c>
      <c r="BF53">
        <v>859</v>
      </c>
      <c r="BG53">
        <v>56207</v>
      </c>
      <c r="BH53">
        <v>1348</v>
      </c>
      <c r="BI53">
        <v>58750</v>
      </c>
      <c r="BJ53">
        <v>1394</v>
      </c>
      <c r="BK53">
        <v>20181</v>
      </c>
      <c r="BL53">
        <v>868</v>
      </c>
      <c r="BM53">
        <v>26426</v>
      </c>
      <c r="BN53">
        <v>1008</v>
      </c>
      <c r="BO53">
        <v>8965</v>
      </c>
      <c r="BP53">
        <v>551</v>
      </c>
      <c r="BQ53">
        <v>7362</v>
      </c>
      <c r="BR53">
        <v>635</v>
      </c>
      <c r="BS53">
        <v>4566</v>
      </c>
      <c r="BT53">
        <v>394</v>
      </c>
      <c r="BU53">
        <v>3293</v>
      </c>
      <c r="BV53">
        <v>397</v>
      </c>
    </row>
    <row r="54" spans="1:74">
      <c r="A54">
        <v>2010</v>
      </c>
      <c r="B54" t="s">
        <v>1547</v>
      </c>
      <c r="C54">
        <v>41067</v>
      </c>
      <c r="D54" t="s">
        <v>1548</v>
      </c>
      <c r="E54">
        <v>339652</v>
      </c>
      <c r="F54">
        <v>65</v>
      </c>
      <c r="G54">
        <v>164361</v>
      </c>
      <c r="H54">
        <v>64</v>
      </c>
      <c r="I54">
        <v>175291</v>
      </c>
      <c r="J54">
        <v>52</v>
      </c>
      <c r="K54">
        <v>1606</v>
      </c>
      <c r="L54">
        <v>293</v>
      </c>
      <c r="M54">
        <v>1867</v>
      </c>
      <c r="N54">
        <v>307</v>
      </c>
      <c r="O54">
        <v>1197</v>
      </c>
      <c r="P54">
        <v>286</v>
      </c>
      <c r="Q54">
        <v>1224</v>
      </c>
      <c r="R54">
        <v>246</v>
      </c>
      <c r="S54">
        <v>3659</v>
      </c>
      <c r="T54">
        <v>650</v>
      </c>
      <c r="U54">
        <v>2662</v>
      </c>
      <c r="V54">
        <v>350</v>
      </c>
      <c r="W54">
        <v>1754</v>
      </c>
      <c r="X54">
        <v>349</v>
      </c>
      <c r="Y54">
        <v>1659</v>
      </c>
      <c r="Z54">
        <v>279</v>
      </c>
      <c r="AA54">
        <v>2156</v>
      </c>
      <c r="AB54">
        <v>422</v>
      </c>
      <c r="AC54">
        <v>1780</v>
      </c>
      <c r="AD54">
        <v>346</v>
      </c>
      <c r="AE54">
        <v>2065</v>
      </c>
      <c r="AF54">
        <v>337</v>
      </c>
      <c r="AG54">
        <v>2066</v>
      </c>
      <c r="AH54">
        <v>297</v>
      </c>
      <c r="AI54">
        <v>2512</v>
      </c>
      <c r="AJ54">
        <v>367</v>
      </c>
      <c r="AK54">
        <v>2068</v>
      </c>
      <c r="AL54">
        <v>302</v>
      </c>
      <c r="AM54">
        <v>1974</v>
      </c>
      <c r="AN54">
        <v>320</v>
      </c>
      <c r="AO54">
        <v>2351</v>
      </c>
      <c r="AP54">
        <v>315</v>
      </c>
      <c r="AQ54">
        <v>28866</v>
      </c>
      <c r="AR54">
        <v>1225</v>
      </c>
      <c r="AS54">
        <v>35849</v>
      </c>
      <c r="AT54">
        <v>1313</v>
      </c>
      <c r="AU54">
        <v>9485</v>
      </c>
      <c r="AV54">
        <v>578</v>
      </c>
      <c r="AW54">
        <v>13746</v>
      </c>
      <c r="AX54">
        <v>733</v>
      </c>
      <c r="AY54">
        <v>27426</v>
      </c>
      <c r="AZ54">
        <v>1157</v>
      </c>
      <c r="BA54">
        <v>32148</v>
      </c>
      <c r="BB54">
        <v>1152</v>
      </c>
      <c r="BC54">
        <v>13713</v>
      </c>
      <c r="BD54">
        <v>780</v>
      </c>
      <c r="BE54">
        <v>13730</v>
      </c>
      <c r="BF54">
        <v>871</v>
      </c>
      <c r="BG54">
        <v>42979</v>
      </c>
      <c r="BH54">
        <v>1244</v>
      </c>
      <c r="BI54">
        <v>43845</v>
      </c>
      <c r="BJ54">
        <v>1341</v>
      </c>
      <c r="BK54">
        <v>16293</v>
      </c>
      <c r="BL54">
        <v>917</v>
      </c>
      <c r="BM54">
        <v>15126</v>
      </c>
      <c r="BN54">
        <v>755</v>
      </c>
      <c r="BO54">
        <v>4078</v>
      </c>
      <c r="BP54">
        <v>410</v>
      </c>
      <c r="BQ54">
        <v>3100</v>
      </c>
      <c r="BR54">
        <v>374</v>
      </c>
      <c r="BS54">
        <v>4598</v>
      </c>
      <c r="BT54">
        <v>441</v>
      </c>
      <c r="BU54">
        <v>2070</v>
      </c>
      <c r="BV54">
        <v>325</v>
      </c>
    </row>
    <row r="55" spans="1:74" s="58" customFormat="1">
      <c r="A55" s="57">
        <v>2011</v>
      </c>
      <c r="B55" s="57" t="s">
        <v>1543</v>
      </c>
      <c r="C55" s="57">
        <v>41005</v>
      </c>
      <c r="D55" s="57" t="s">
        <v>1544</v>
      </c>
      <c r="E55" s="57">
        <v>255523</v>
      </c>
      <c r="F55" s="57">
        <v>175</v>
      </c>
      <c r="G55" s="57">
        <v>122993</v>
      </c>
      <c r="H55" s="57">
        <v>160</v>
      </c>
      <c r="I55" s="57">
        <v>132530</v>
      </c>
      <c r="J55" s="57">
        <v>72</v>
      </c>
      <c r="K55" s="57">
        <v>728</v>
      </c>
      <c r="L55" s="57">
        <v>199</v>
      </c>
      <c r="M55" s="57">
        <v>748</v>
      </c>
      <c r="N55" s="57">
        <v>214</v>
      </c>
      <c r="O55" s="57">
        <v>496</v>
      </c>
      <c r="P55" s="57">
        <v>208</v>
      </c>
      <c r="Q55" s="57">
        <v>333</v>
      </c>
      <c r="R55" s="57">
        <v>141</v>
      </c>
      <c r="S55" s="57">
        <v>1013</v>
      </c>
      <c r="T55" s="57">
        <v>242</v>
      </c>
      <c r="U55" s="57">
        <v>767</v>
      </c>
      <c r="V55" s="57">
        <v>217</v>
      </c>
      <c r="W55" s="57">
        <v>1212</v>
      </c>
      <c r="X55" s="57">
        <v>234</v>
      </c>
      <c r="Y55" s="57">
        <v>1091</v>
      </c>
      <c r="Z55" s="57">
        <v>246</v>
      </c>
      <c r="AA55" s="57">
        <v>1065</v>
      </c>
      <c r="AB55" s="57">
        <v>253</v>
      </c>
      <c r="AC55" s="57">
        <v>1169</v>
      </c>
      <c r="AD55" s="57">
        <v>261</v>
      </c>
      <c r="AE55" s="57">
        <v>2122</v>
      </c>
      <c r="AF55" s="57">
        <v>305</v>
      </c>
      <c r="AG55" s="57">
        <v>1798</v>
      </c>
      <c r="AH55" s="57">
        <v>298</v>
      </c>
      <c r="AI55" s="57">
        <v>2284</v>
      </c>
      <c r="AJ55" s="57">
        <v>379</v>
      </c>
      <c r="AK55" s="57">
        <v>2207</v>
      </c>
      <c r="AL55" s="57">
        <v>404</v>
      </c>
      <c r="AM55" s="57">
        <v>2151</v>
      </c>
      <c r="AN55" s="57">
        <v>333</v>
      </c>
      <c r="AO55" s="57">
        <v>1778</v>
      </c>
      <c r="AP55" s="57">
        <v>296</v>
      </c>
      <c r="AQ55" s="57">
        <v>28583</v>
      </c>
      <c r="AR55" s="57">
        <v>1149</v>
      </c>
      <c r="AS55" s="57">
        <v>32641</v>
      </c>
      <c r="AT55" s="57">
        <v>941</v>
      </c>
      <c r="AU55" s="57">
        <v>9721</v>
      </c>
      <c r="AV55" s="57">
        <v>552</v>
      </c>
      <c r="AW55" s="57">
        <v>13023</v>
      </c>
      <c r="AX55" s="57">
        <v>730</v>
      </c>
      <c r="AY55" s="57">
        <v>23674</v>
      </c>
      <c r="AZ55" s="57">
        <v>1259</v>
      </c>
      <c r="BA55" s="57">
        <v>25646</v>
      </c>
      <c r="BB55" s="57">
        <v>1038</v>
      </c>
      <c r="BC55" s="57">
        <v>9326</v>
      </c>
      <c r="BD55" s="57">
        <v>648</v>
      </c>
      <c r="BE55" s="57">
        <v>11246</v>
      </c>
      <c r="BF55" s="57">
        <v>670</v>
      </c>
      <c r="BG55" s="57">
        <v>26627</v>
      </c>
      <c r="BH55" s="57">
        <v>1070</v>
      </c>
      <c r="BI55" s="57">
        <v>26899</v>
      </c>
      <c r="BJ55" s="57">
        <v>1043</v>
      </c>
      <c r="BK55" s="57">
        <v>8757</v>
      </c>
      <c r="BL55" s="57">
        <v>516</v>
      </c>
      <c r="BM55" s="57">
        <v>10022</v>
      </c>
      <c r="BN55" s="57">
        <v>544</v>
      </c>
      <c r="BO55" s="57">
        <v>3539</v>
      </c>
      <c r="BP55" s="57">
        <v>408</v>
      </c>
      <c r="BQ55" s="57">
        <v>2321</v>
      </c>
      <c r="BR55" s="57">
        <v>312</v>
      </c>
      <c r="BS55" s="57">
        <v>1695</v>
      </c>
      <c r="BT55" s="57">
        <v>286</v>
      </c>
      <c r="BU55" s="57">
        <v>841</v>
      </c>
      <c r="BV55" s="57">
        <v>211</v>
      </c>
    </row>
    <row r="56" spans="1:74" s="58" customFormat="1">
      <c r="A56" s="57">
        <v>2011</v>
      </c>
      <c r="B56" s="57" t="s">
        <v>1545</v>
      </c>
      <c r="C56" s="57">
        <v>41051</v>
      </c>
      <c r="D56" s="57" t="s">
        <v>1546</v>
      </c>
      <c r="E56" s="57">
        <v>505443</v>
      </c>
      <c r="F56" s="57">
        <v>143</v>
      </c>
      <c r="G56" s="57">
        <v>247843</v>
      </c>
      <c r="H56" s="57">
        <v>143</v>
      </c>
      <c r="I56" s="57">
        <v>257600</v>
      </c>
      <c r="J56" s="57">
        <v>133</v>
      </c>
      <c r="K56" s="57">
        <v>2535</v>
      </c>
      <c r="L56" s="57">
        <v>423</v>
      </c>
      <c r="M56" s="57">
        <v>3157</v>
      </c>
      <c r="N56" s="57">
        <v>406</v>
      </c>
      <c r="O56" s="57">
        <v>1936</v>
      </c>
      <c r="P56" s="57">
        <v>396</v>
      </c>
      <c r="Q56" s="57">
        <v>1469</v>
      </c>
      <c r="R56" s="57">
        <v>297</v>
      </c>
      <c r="S56" s="57">
        <v>3595</v>
      </c>
      <c r="T56" s="57">
        <v>539</v>
      </c>
      <c r="U56" s="57">
        <v>2817</v>
      </c>
      <c r="V56" s="57">
        <v>398</v>
      </c>
      <c r="W56" s="57">
        <v>3145</v>
      </c>
      <c r="X56" s="57">
        <v>493</v>
      </c>
      <c r="Y56" s="57">
        <v>3366</v>
      </c>
      <c r="Z56" s="57">
        <v>421</v>
      </c>
      <c r="AA56" s="57">
        <v>3547</v>
      </c>
      <c r="AB56" s="57">
        <v>479</v>
      </c>
      <c r="AC56" s="57">
        <v>3184</v>
      </c>
      <c r="AD56" s="57">
        <v>453</v>
      </c>
      <c r="AE56" s="57">
        <v>3797</v>
      </c>
      <c r="AF56" s="57">
        <v>423</v>
      </c>
      <c r="AG56" s="57">
        <v>4272</v>
      </c>
      <c r="AH56" s="57">
        <v>470</v>
      </c>
      <c r="AI56" s="57">
        <v>4187</v>
      </c>
      <c r="AJ56" s="57">
        <v>506</v>
      </c>
      <c r="AK56" s="57">
        <v>3896</v>
      </c>
      <c r="AL56" s="57">
        <v>492</v>
      </c>
      <c r="AM56" s="57">
        <v>4760</v>
      </c>
      <c r="AN56" s="57">
        <v>413</v>
      </c>
      <c r="AO56" s="57">
        <v>4451</v>
      </c>
      <c r="AP56" s="57">
        <v>491</v>
      </c>
      <c r="AQ56" s="57">
        <v>52614</v>
      </c>
      <c r="AR56" s="57">
        <v>1359</v>
      </c>
      <c r="AS56" s="57">
        <v>51483</v>
      </c>
      <c r="AT56" s="57">
        <v>1453</v>
      </c>
      <c r="AU56" s="57">
        <v>16134</v>
      </c>
      <c r="AV56" s="57">
        <v>763</v>
      </c>
      <c r="AW56" s="57">
        <v>18705</v>
      </c>
      <c r="AX56" s="57">
        <v>737</v>
      </c>
      <c r="AY56" s="57">
        <v>41799</v>
      </c>
      <c r="AZ56" s="57">
        <v>1376</v>
      </c>
      <c r="BA56" s="57">
        <v>43209</v>
      </c>
      <c r="BB56" s="57">
        <v>1440</v>
      </c>
      <c r="BC56" s="57">
        <v>16381</v>
      </c>
      <c r="BD56" s="57">
        <v>889</v>
      </c>
      <c r="BE56" s="57">
        <v>17498</v>
      </c>
      <c r="BF56" s="57">
        <v>957</v>
      </c>
      <c r="BG56" s="57">
        <v>57844</v>
      </c>
      <c r="BH56" s="57">
        <v>1263</v>
      </c>
      <c r="BI56" s="57">
        <v>60885</v>
      </c>
      <c r="BJ56" s="57">
        <v>1383</v>
      </c>
      <c r="BK56" s="57">
        <v>21003</v>
      </c>
      <c r="BL56" s="57">
        <v>894</v>
      </c>
      <c r="BM56" s="57">
        <v>28062</v>
      </c>
      <c r="BN56" s="57">
        <v>1008</v>
      </c>
      <c r="BO56" s="57">
        <v>9672</v>
      </c>
      <c r="BP56" s="57">
        <v>605</v>
      </c>
      <c r="BQ56" s="57">
        <v>7708</v>
      </c>
      <c r="BR56" s="57">
        <v>498</v>
      </c>
      <c r="BS56" s="57">
        <v>4894</v>
      </c>
      <c r="BT56" s="57">
        <v>464</v>
      </c>
      <c r="BU56" s="57">
        <v>3438</v>
      </c>
      <c r="BV56" s="57">
        <v>368</v>
      </c>
    </row>
    <row r="57" spans="1:74" s="58" customFormat="1">
      <c r="A57" s="57">
        <v>2011</v>
      </c>
      <c r="B57" s="57" t="s">
        <v>1547</v>
      </c>
      <c r="C57" s="57">
        <v>41067</v>
      </c>
      <c r="D57" s="57" t="s">
        <v>1548</v>
      </c>
      <c r="E57" s="57">
        <v>346009</v>
      </c>
      <c r="F57" s="57">
        <v>161</v>
      </c>
      <c r="G57" s="57">
        <v>167188</v>
      </c>
      <c r="H57" s="57">
        <v>133</v>
      </c>
      <c r="I57" s="57">
        <v>178821</v>
      </c>
      <c r="J57" s="57">
        <v>117</v>
      </c>
      <c r="K57" s="57">
        <v>1523</v>
      </c>
      <c r="L57" s="57">
        <v>278</v>
      </c>
      <c r="M57" s="57">
        <v>1904</v>
      </c>
      <c r="N57" s="57">
        <v>315</v>
      </c>
      <c r="O57" s="57">
        <v>1110</v>
      </c>
      <c r="P57" s="57">
        <v>277</v>
      </c>
      <c r="Q57" s="57">
        <v>1210</v>
      </c>
      <c r="R57" s="57">
        <v>289</v>
      </c>
      <c r="S57" s="57">
        <v>3330</v>
      </c>
      <c r="T57" s="57">
        <v>451</v>
      </c>
      <c r="U57" s="57">
        <v>2980</v>
      </c>
      <c r="V57" s="57">
        <v>433</v>
      </c>
      <c r="W57" s="57">
        <v>1973</v>
      </c>
      <c r="X57" s="57">
        <v>332</v>
      </c>
      <c r="Y57" s="57">
        <v>1639</v>
      </c>
      <c r="Z57" s="57">
        <v>287</v>
      </c>
      <c r="AA57" s="57">
        <v>2197</v>
      </c>
      <c r="AB57" s="57">
        <v>462</v>
      </c>
      <c r="AC57" s="57">
        <v>1861</v>
      </c>
      <c r="AD57" s="57">
        <v>399</v>
      </c>
      <c r="AE57" s="57">
        <v>2164</v>
      </c>
      <c r="AF57" s="57">
        <v>357</v>
      </c>
      <c r="AG57" s="57">
        <v>1854</v>
      </c>
      <c r="AH57" s="57">
        <v>288</v>
      </c>
      <c r="AI57" s="57">
        <v>2413</v>
      </c>
      <c r="AJ57" s="57">
        <v>380</v>
      </c>
      <c r="AK57" s="57">
        <v>2164</v>
      </c>
      <c r="AL57" s="57">
        <v>404</v>
      </c>
      <c r="AM57" s="57">
        <v>2035</v>
      </c>
      <c r="AN57" s="57">
        <v>267</v>
      </c>
      <c r="AO57" s="57">
        <v>2521</v>
      </c>
      <c r="AP57" s="57">
        <v>382</v>
      </c>
      <c r="AQ57" s="57">
        <v>29639</v>
      </c>
      <c r="AR57" s="57">
        <v>1295</v>
      </c>
      <c r="AS57" s="57">
        <v>36262</v>
      </c>
      <c r="AT57" s="57">
        <v>1286</v>
      </c>
      <c r="AU57" s="57">
        <v>9655</v>
      </c>
      <c r="AV57" s="57">
        <v>648</v>
      </c>
      <c r="AW57" s="57">
        <v>13465</v>
      </c>
      <c r="AX57" s="57">
        <v>744</v>
      </c>
      <c r="AY57" s="57">
        <v>26991</v>
      </c>
      <c r="AZ57" s="57">
        <v>999</v>
      </c>
      <c r="BA57" s="57">
        <v>32202</v>
      </c>
      <c r="BB57" s="57">
        <v>1177</v>
      </c>
      <c r="BC57" s="57">
        <v>13957</v>
      </c>
      <c r="BD57" s="57">
        <v>791</v>
      </c>
      <c r="BE57" s="57">
        <v>14459</v>
      </c>
      <c r="BF57" s="57">
        <v>793</v>
      </c>
      <c r="BG57" s="57">
        <v>44491</v>
      </c>
      <c r="BH57" s="57">
        <v>1305</v>
      </c>
      <c r="BI57" s="57">
        <v>44924</v>
      </c>
      <c r="BJ57" s="57">
        <v>1195</v>
      </c>
      <c r="BK57" s="57">
        <v>17287</v>
      </c>
      <c r="BL57" s="57">
        <v>884</v>
      </c>
      <c r="BM57" s="57">
        <v>16024</v>
      </c>
      <c r="BN57" s="57">
        <v>848</v>
      </c>
      <c r="BO57" s="57">
        <v>3997</v>
      </c>
      <c r="BP57" s="57">
        <v>417</v>
      </c>
      <c r="BQ57" s="57">
        <v>3117</v>
      </c>
      <c r="BR57" s="57">
        <v>325</v>
      </c>
      <c r="BS57" s="57">
        <v>4426</v>
      </c>
      <c r="BT57" s="57">
        <v>483</v>
      </c>
      <c r="BU57" s="57">
        <v>2235</v>
      </c>
      <c r="BV57" s="57">
        <v>383</v>
      </c>
    </row>
    <row r="58" spans="1:74">
      <c r="A58">
        <v>2012</v>
      </c>
      <c r="B58" t="s">
        <v>1543</v>
      </c>
      <c r="C58">
        <v>41005</v>
      </c>
      <c r="D58" t="s">
        <v>1544</v>
      </c>
      <c r="E58">
        <v>258939</v>
      </c>
      <c r="F58">
        <v>150</v>
      </c>
      <c r="G58">
        <v>124646</v>
      </c>
      <c r="H58">
        <v>133</v>
      </c>
      <c r="I58">
        <v>134293</v>
      </c>
      <c r="J58">
        <v>87</v>
      </c>
      <c r="K58">
        <v>716</v>
      </c>
      <c r="L58">
        <v>172</v>
      </c>
      <c r="M58">
        <v>754</v>
      </c>
      <c r="N58">
        <v>187</v>
      </c>
      <c r="O58">
        <v>390</v>
      </c>
      <c r="P58">
        <v>166</v>
      </c>
      <c r="Q58">
        <v>308</v>
      </c>
      <c r="R58">
        <v>134</v>
      </c>
      <c r="S58">
        <v>853</v>
      </c>
      <c r="T58">
        <v>163</v>
      </c>
      <c r="U58">
        <v>789</v>
      </c>
      <c r="V58">
        <v>173</v>
      </c>
      <c r="W58">
        <v>1195</v>
      </c>
      <c r="X58">
        <v>259</v>
      </c>
      <c r="Y58">
        <v>803</v>
      </c>
      <c r="Z58">
        <v>203</v>
      </c>
      <c r="AA58">
        <v>903</v>
      </c>
      <c r="AB58">
        <v>241</v>
      </c>
      <c r="AC58">
        <v>1060</v>
      </c>
      <c r="AD58">
        <v>262</v>
      </c>
      <c r="AE58">
        <v>1748</v>
      </c>
      <c r="AF58">
        <v>327</v>
      </c>
      <c r="AG58">
        <v>1676</v>
      </c>
      <c r="AH58">
        <v>274</v>
      </c>
      <c r="AI58">
        <v>2299</v>
      </c>
      <c r="AJ58">
        <v>322</v>
      </c>
      <c r="AK58">
        <v>2362</v>
      </c>
      <c r="AL58">
        <v>395</v>
      </c>
      <c r="AM58">
        <v>2135</v>
      </c>
      <c r="AN58">
        <v>287</v>
      </c>
      <c r="AO58">
        <v>1720</v>
      </c>
      <c r="AP58">
        <v>268</v>
      </c>
      <c r="AQ58">
        <v>28773</v>
      </c>
      <c r="AR58">
        <v>1018</v>
      </c>
      <c r="AS58">
        <v>32565</v>
      </c>
      <c r="AT58">
        <v>1125</v>
      </c>
      <c r="AU58">
        <v>10261</v>
      </c>
      <c r="AV58">
        <v>693</v>
      </c>
      <c r="AW58">
        <v>13620</v>
      </c>
      <c r="AX58">
        <v>708</v>
      </c>
      <c r="AY58">
        <v>24320</v>
      </c>
      <c r="AZ58">
        <v>892</v>
      </c>
      <c r="BA58">
        <v>26091</v>
      </c>
      <c r="BB58">
        <v>1067</v>
      </c>
      <c r="BC58">
        <v>9560</v>
      </c>
      <c r="BD58">
        <v>563</v>
      </c>
      <c r="BE58">
        <v>11667</v>
      </c>
      <c r="BF58">
        <v>679</v>
      </c>
      <c r="BG58">
        <v>26929</v>
      </c>
      <c r="BH58">
        <v>1008</v>
      </c>
      <c r="BI58">
        <v>27562</v>
      </c>
      <c r="BJ58">
        <v>964</v>
      </c>
      <c r="BK58">
        <v>8985</v>
      </c>
      <c r="BL58">
        <v>492</v>
      </c>
      <c r="BM58">
        <v>10230</v>
      </c>
      <c r="BN58">
        <v>512</v>
      </c>
      <c r="BO58">
        <v>3887</v>
      </c>
      <c r="BP58">
        <v>466</v>
      </c>
      <c r="BQ58">
        <v>2186</v>
      </c>
      <c r="BR58">
        <v>269</v>
      </c>
      <c r="BS58">
        <v>1692</v>
      </c>
      <c r="BT58">
        <v>248</v>
      </c>
      <c r="BU58">
        <v>900</v>
      </c>
      <c r="BV58">
        <v>187</v>
      </c>
    </row>
    <row r="59" spans="1:74">
      <c r="A59">
        <v>2012</v>
      </c>
      <c r="B59" t="s">
        <v>1545</v>
      </c>
      <c r="C59">
        <v>41051</v>
      </c>
      <c r="D59" t="s">
        <v>1546</v>
      </c>
      <c r="E59">
        <v>515923</v>
      </c>
      <c r="F59">
        <v>171</v>
      </c>
      <c r="G59">
        <v>253081</v>
      </c>
      <c r="H59">
        <v>117</v>
      </c>
      <c r="I59">
        <v>262842</v>
      </c>
      <c r="J59">
        <v>117</v>
      </c>
      <c r="K59">
        <v>2702</v>
      </c>
      <c r="L59">
        <v>378</v>
      </c>
      <c r="M59">
        <v>3534</v>
      </c>
      <c r="N59">
        <v>405</v>
      </c>
      <c r="O59">
        <v>1827</v>
      </c>
      <c r="P59">
        <v>374</v>
      </c>
      <c r="Q59">
        <v>1672</v>
      </c>
      <c r="R59">
        <v>316</v>
      </c>
      <c r="S59">
        <v>3700</v>
      </c>
      <c r="T59">
        <v>519</v>
      </c>
      <c r="U59">
        <v>2848</v>
      </c>
      <c r="V59">
        <v>466</v>
      </c>
      <c r="W59">
        <v>2835</v>
      </c>
      <c r="X59">
        <v>429</v>
      </c>
      <c r="Y59">
        <v>3027</v>
      </c>
      <c r="Z59">
        <v>400</v>
      </c>
      <c r="AA59">
        <v>3912</v>
      </c>
      <c r="AB59">
        <v>554</v>
      </c>
      <c r="AC59">
        <v>3135</v>
      </c>
      <c r="AD59">
        <v>427</v>
      </c>
      <c r="AE59">
        <v>3769</v>
      </c>
      <c r="AF59">
        <v>474</v>
      </c>
      <c r="AG59">
        <v>4201</v>
      </c>
      <c r="AH59">
        <v>499</v>
      </c>
      <c r="AI59">
        <v>3853</v>
      </c>
      <c r="AJ59">
        <v>494</v>
      </c>
      <c r="AK59">
        <v>3983</v>
      </c>
      <c r="AL59">
        <v>474</v>
      </c>
      <c r="AM59">
        <v>4936</v>
      </c>
      <c r="AN59">
        <v>456</v>
      </c>
      <c r="AO59">
        <v>4280</v>
      </c>
      <c r="AP59">
        <v>468</v>
      </c>
      <c r="AQ59">
        <v>51741</v>
      </c>
      <c r="AR59">
        <v>1483</v>
      </c>
      <c r="AS59">
        <v>49450</v>
      </c>
      <c r="AT59">
        <v>1270</v>
      </c>
      <c r="AU59">
        <v>16497</v>
      </c>
      <c r="AV59">
        <v>783</v>
      </c>
      <c r="AW59">
        <v>19029</v>
      </c>
      <c r="AX59">
        <v>1095</v>
      </c>
      <c r="AY59">
        <v>44021</v>
      </c>
      <c r="AZ59">
        <v>1330</v>
      </c>
      <c r="BA59">
        <v>43793</v>
      </c>
      <c r="BB59">
        <v>1274</v>
      </c>
      <c r="BC59">
        <v>16727</v>
      </c>
      <c r="BD59">
        <v>922</v>
      </c>
      <c r="BE59">
        <v>18344</v>
      </c>
      <c r="BF59">
        <v>917</v>
      </c>
      <c r="BG59">
        <v>59425</v>
      </c>
      <c r="BH59">
        <v>1562</v>
      </c>
      <c r="BI59">
        <v>63713</v>
      </c>
      <c r="BJ59">
        <v>1485</v>
      </c>
      <c r="BK59">
        <v>22277</v>
      </c>
      <c r="BL59">
        <v>946</v>
      </c>
      <c r="BM59">
        <v>29781</v>
      </c>
      <c r="BN59">
        <v>1023</v>
      </c>
      <c r="BO59">
        <v>9639</v>
      </c>
      <c r="BP59">
        <v>596</v>
      </c>
      <c r="BQ59">
        <v>8200</v>
      </c>
      <c r="BR59">
        <v>561</v>
      </c>
      <c r="BS59">
        <v>5220</v>
      </c>
      <c r="BT59">
        <v>387</v>
      </c>
      <c r="BU59">
        <v>3852</v>
      </c>
      <c r="BV59">
        <v>418</v>
      </c>
    </row>
    <row r="60" spans="1:74">
      <c r="A60">
        <v>2012</v>
      </c>
      <c r="B60" t="s">
        <v>1547</v>
      </c>
      <c r="C60">
        <v>41067</v>
      </c>
      <c r="D60" t="s">
        <v>1548</v>
      </c>
      <c r="E60">
        <v>352358</v>
      </c>
      <c r="F60">
        <v>148</v>
      </c>
      <c r="G60">
        <v>170170</v>
      </c>
      <c r="H60">
        <v>109</v>
      </c>
      <c r="I60">
        <v>182188</v>
      </c>
      <c r="J60">
        <v>86</v>
      </c>
      <c r="K60">
        <v>1829</v>
      </c>
      <c r="L60">
        <v>299</v>
      </c>
      <c r="M60">
        <v>2192</v>
      </c>
      <c r="N60">
        <v>381</v>
      </c>
      <c r="O60">
        <v>1008</v>
      </c>
      <c r="P60">
        <v>256</v>
      </c>
      <c r="Q60">
        <v>1017</v>
      </c>
      <c r="R60">
        <v>231</v>
      </c>
      <c r="S60">
        <v>3062</v>
      </c>
      <c r="T60">
        <v>494</v>
      </c>
      <c r="U60">
        <v>2952</v>
      </c>
      <c r="V60">
        <v>462</v>
      </c>
      <c r="W60">
        <v>1779</v>
      </c>
      <c r="X60">
        <v>324</v>
      </c>
      <c r="Y60">
        <v>1590</v>
      </c>
      <c r="Z60">
        <v>322</v>
      </c>
      <c r="AA60">
        <v>2153</v>
      </c>
      <c r="AB60">
        <v>393</v>
      </c>
      <c r="AC60">
        <v>1895</v>
      </c>
      <c r="AD60">
        <v>337</v>
      </c>
      <c r="AE60">
        <v>2135</v>
      </c>
      <c r="AF60">
        <v>298</v>
      </c>
      <c r="AG60">
        <v>1626</v>
      </c>
      <c r="AH60">
        <v>271</v>
      </c>
      <c r="AI60">
        <v>2478</v>
      </c>
      <c r="AJ60">
        <v>396</v>
      </c>
      <c r="AK60">
        <v>2234</v>
      </c>
      <c r="AL60">
        <v>335</v>
      </c>
      <c r="AM60">
        <v>2172</v>
      </c>
      <c r="AN60">
        <v>292</v>
      </c>
      <c r="AO60">
        <v>2619</v>
      </c>
      <c r="AP60">
        <v>360</v>
      </c>
      <c r="AQ60">
        <v>30271</v>
      </c>
      <c r="AR60">
        <v>966</v>
      </c>
      <c r="AS60">
        <v>36184</v>
      </c>
      <c r="AT60">
        <v>1152</v>
      </c>
      <c r="AU60">
        <v>10185</v>
      </c>
      <c r="AV60">
        <v>683</v>
      </c>
      <c r="AW60">
        <v>14459</v>
      </c>
      <c r="AX60">
        <v>823</v>
      </c>
      <c r="AY60">
        <v>27610</v>
      </c>
      <c r="AZ60">
        <v>1052</v>
      </c>
      <c r="BA60">
        <v>32236</v>
      </c>
      <c r="BB60">
        <v>1154</v>
      </c>
      <c r="BC60">
        <v>14390</v>
      </c>
      <c r="BD60">
        <v>870</v>
      </c>
      <c r="BE60">
        <v>15195</v>
      </c>
      <c r="BF60">
        <v>883</v>
      </c>
      <c r="BG60">
        <v>44457</v>
      </c>
      <c r="BH60">
        <v>1263</v>
      </c>
      <c r="BI60">
        <v>45702</v>
      </c>
      <c r="BJ60">
        <v>1224</v>
      </c>
      <c r="BK60">
        <v>17851</v>
      </c>
      <c r="BL60">
        <v>825</v>
      </c>
      <c r="BM60">
        <v>17173</v>
      </c>
      <c r="BN60">
        <v>869</v>
      </c>
      <c r="BO60">
        <v>3968</v>
      </c>
      <c r="BP60">
        <v>395</v>
      </c>
      <c r="BQ60">
        <v>2892</v>
      </c>
      <c r="BR60">
        <v>401</v>
      </c>
      <c r="BS60">
        <v>4822</v>
      </c>
      <c r="BT60">
        <v>486</v>
      </c>
      <c r="BU60">
        <v>2222</v>
      </c>
      <c r="BV60">
        <v>318</v>
      </c>
    </row>
    <row r="61" spans="1:74" s="58" customFormat="1">
      <c r="A61" s="57">
        <v>2013</v>
      </c>
      <c r="B61" s="57" t="s">
        <v>1543</v>
      </c>
      <c r="C61" s="57">
        <v>41005</v>
      </c>
      <c r="D61" s="57" t="s">
        <v>1544</v>
      </c>
      <c r="E61" s="57">
        <v>262115</v>
      </c>
      <c r="F61" s="57">
        <v>123</v>
      </c>
      <c r="G61" s="57">
        <v>126307</v>
      </c>
      <c r="H61" s="57">
        <v>124</v>
      </c>
      <c r="I61" s="57">
        <v>135808</v>
      </c>
      <c r="J61" s="57">
        <v>71</v>
      </c>
      <c r="K61" s="57">
        <v>872</v>
      </c>
      <c r="L61" s="57">
        <v>195</v>
      </c>
      <c r="M61" s="57">
        <v>767</v>
      </c>
      <c r="N61" s="57">
        <v>197</v>
      </c>
      <c r="O61" s="57">
        <v>410</v>
      </c>
      <c r="P61" s="57">
        <v>192</v>
      </c>
      <c r="Q61" s="57">
        <v>333</v>
      </c>
      <c r="R61" s="57">
        <v>130</v>
      </c>
      <c r="S61" s="57">
        <v>934</v>
      </c>
      <c r="T61" s="57">
        <v>188</v>
      </c>
      <c r="U61" s="57">
        <v>980</v>
      </c>
      <c r="V61" s="57">
        <v>221</v>
      </c>
      <c r="W61" s="57">
        <v>1176</v>
      </c>
      <c r="X61" s="57">
        <v>285</v>
      </c>
      <c r="Y61" s="57">
        <v>843</v>
      </c>
      <c r="Z61" s="57">
        <v>222</v>
      </c>
      <c r="AA61" s="57">
        <v>789</v>
      </c>
      <c r="AB61" s="57">
        <v>232</v>
      </c>
      <c r="AC61" s="57">
        <v>1012</v>
      </c>
      <c r="AD61" s="57">
        <v>217</v>
      </c>
      <c r="AE61" s="57">
        <v>1733</v>
      </c>
      <c r="AF61" s="57">
        <v>315</v>
      </c>
      <c r="AG61" s="57">
        <v>1463</v>
      </c>
      <c r="AH61" s="57">
        <v>254</v>
      </c>
      <c r="AI61" s="57">
        <v>2249</v>
      </c>
      <c r="AJ61" s="57">
        <v>390</v>
      </c>
      <c r="AK61" s="57">
        <v>2206</v>
      </c>
      <c r="AL61" s="57">
        <v>336</v>
      </c>
      <c r="AM61" s="57">
        <v>2375</v>
      </c>
      <c r="AN61" s="57">
        <v>361</v>
      </c>
      <c r="AO61" s="57">
        <v>1728</v>
      </c>
      <c r="AP61" s="57">
        <v>291</v>
      </c>
      <c r="AQ61" s="57">
        <v>29741</v>
      </c>
      <c r="AR61" s="57">
        <v>1292</v>
      </c>
      <c r="AS61" s="57">
        <v>32555</v>
      </c>
      <c r="AT61" s="57">
        <v>1052</v>
      </c>
      <c r="AU61" s="57">
        <v>10864</v>
      </c>
      <c r="AV61" s="57">
        <v>695</v>
      </c>
      <c r="AW61" s="57">
        <v>13661</v>
      </c>
      <c r="AX61" s="57">
        <v>781</v>
      </c>
      <c r="AY61" s="57">
        <v>24255</v>
      </c>
      <c r="AZ61" s="57">
        <v>1020</v>
      </c>
      <c r="BA61" s="57">
        <v>26505</v>
      </c>
      <c r="BB61" s="57">
        <v>974</v>
      </c>
      <c r="BC61" s="57">
        <v>9500</v>
      </c>
      <c r="BD61" s="57">
        <v>654</v>
      </c>
      <c r="BE61" s="57">
        <v>11765</v>
      </c>
      <c r="BF61" s="57">
        <v>700</v>
      </c>
      <c r="BG61" s="57">
        <v>26763</v>
      </c>
      <c r="BH61" s="57">
        <v>965</v>
      </c>
      <c r="BI61" s="57">
        <v>27941</v>
      </c>
      <c r="BJ61" s="57">
        <v>1024</v>
      </c>
      <c r="BK61" s="57">
        <v>8957</v>
      </c>
      <c r="BL61" s="57">
        <v>571</v>
      </c>
      <c r="BM61" s="57">
        <v>10752</v>
      </c>
      <c r="BN61" s="57">
        <v>666</v>
      </c>
      <c r="BO61" s="57">
        <v>3989</v>
      </c>
      <c r="BP61" s="57">
        <v>455</v>
      </c>
      <c r="BQ61" s="57">
        <v>2197</v>
      </c>
      <c r="BR61" s="57">
        <v>285</v>
      </c>
      <c r="BS61" s="57">
        <v>1700</v>
      </c>
      <c r="BT61" s="57">
        <v>239</v>
      </c>
      <c r="BU61" s="57">
        <v>1100</v>
      </c>
      <c r="BV61" s="57">
        <v>207</v>
      </c>
    </row>
    <row r="62" spans="1:74" s="58" customFormat="1">
      <c r="A62" s="57">
        <v>2013</v>
      </c>
      <c r="B62" s="57" t="s">
        <v>1545</v>
      </c>
      <c r="C62" s="57">
        <v>41051</v>
      </c>
      <c r="D62" s="57" t="s">
        <v>1546</v>
      </c>
      <c r="E62" s="57">
        <v>526883</v>
      </c>
      <c r="F62" s="57">
        <v>113</v>
      </c>
      <c r="G62" s="57">
        <v>258440</v>
      </c>
      <c r="H62" s="57">
        <v>114</v>
      </c>
      <c r="I62" s="57">
        <v>268443</v>
      </c>
      <c r="J62" s="57">
        <v>0</v>
      </c>
      <c r="K62" s="57">
        <v>3046</v>
      </c>
      <c r="L62" s="57">
        <v>418</v>
      </c>
      <c r="M62" s="57">
        <v>3639</v>
      </c>
      <c r="N62" s="57">
        <v>450</v>
      </c>
      <c r="O62" s="57">
        <v>1925</v>
      </c>
      <c r="P62" s="57">
        <v>375</v>
      </c>
      <c r="Q62" s="57">
        <v>1778</v>
      </c>
      <c r="R62" s="57">
        <v>322</v>
      </c>
      <c r="S62" s="57">
        <v>3488</v>
      </c>
      <c r="T62" s="57">
        <v>468</v>
      </c>
      <c r="U62" s="57">
        <v>3178</v>
      </c>
      <c r="V62" s="57">
        <v>520</v>
      </c>
      <c r="W62" s="57">
        <v>2788</v>
      </c>
      <c r="X62" s="57">
        <v>378</v>
      </c>
      <c r="Y62" s="57">
        <v>3077</v>
      </c>
      <c r="Z62" s="57">
        <v>368</v>
      </c>
      <c r="AA62" s="57">
        <v>3664</v>
      </c>
      <c r="AB62" s="57">
        <v>596</v>
      </c>
      <c r="AC62" s="57">
        <v>3182</v>
      </c>
      <c r="AD62" s="57">
        <v>481</v>
      </c>
      <c r="AE62" s="57">
        <v>3879</v>
      </c>
      <c r="AF62" s="57">
        <v>460</v>
      </c>
      <c r="AG62" s="57">
        <v>3593</v>
      </c>
      <c r="AH62" s="57">
        <v>438</v>
      </c>
      <c r="AI62" s="57">
        <v>3816</v>
      </c>
      <c r="AJ62" s="57">
        <v>435</v>
      </c>
      <c r="AK62" s="57">
        <v>4127</v>
      </c>
      <c r="AL62" s="57">
        <v>545</v>
      </c>
      <c r="AM62" s="57">
        <v>4951</v>
      </c>
      <c r="AN62" s="57">
        <v>472</v>
      </c>
      <c r="AO62" s="57">
        <v>4053</v>
      </c>
      <c r="AP62" s="57">
        <v>405</v>
      </c>
      <c r="AQ62" s="57">
        <v>51575</v>
      </c>
      <c r="AR62" s="57">
        <v>1555</v>
      </c>
      <c r="AS62" s="57">
        <v>49716</v>
      </c>
      <c r="AT62" s="57">
        <v>1228</v>
      </c>
      <c r="AU62" s="57">
        <v>16942</v>
      </c>
      <c r="AV62" s="57">
        <v>910</v>
      </c>
      <c r="AW62" s="57">
        <v>19088</v>
      </c>
      <c r="AX62" s="57">
        <v>887</v>
      </c>
      <c r="AY62" s="57">
        <v>44731</v>
      </c>
      <c r="AZ62" s="57">
        <v>1456</v>
      </c>
      <c r="BA62" s="57">
        <v>43693</v>
      </c>
      <c r="BB62" s="57">
        <v>1491</v>
      </c>
      <c r="BC62" s="57">
        <v>17416</v>
      </c>
      <c r="BD62" s="57">
        <v>821</v>
      </c>
      <c r="BE62" s="57">
        <v>19444</v>
      </c>
      <c r="BF62" s="57">
        <v>902</v>
      </c>
      <c r="BG62" s="57">
        <v>60862</v>
      </c>
      <c r="BH62" s="57">
        <v>1375</v>
      </c>
      <c r="BI62" s="57">
        <v>66611</v>
      </c>
      <c r="BJ62" s="57">
        <v>1448</v>
      </c>
      <c r="BK62" s="57">
        <v>23769</v>
      </c>
      <c r="BL62" s="57">
        <v>939</v>
      </c>
      <c r="BM62" s="57">
        <v>31544</v>
      </c>
      <c r="BN62" s="57">
        <v>1009</v>
      </c>
      <c r="BO62" s="57">
        <v>10229</v>
      </c>
      <c r="BP62" s="57">
        <v>550</v>
      </c>
      <c r="BQ62" s="57">
        <v>7875</v>
      </c>
      <c r="BR62" s="57">
        <v>592</v>
      </c>
      <c r="BS62" s="57">
        <v>5359</v>
      </c>
      <c r="BT62" s="57">
        <v>478</v>
      </c>
      <c r="BU62" s="57">
        <v>3845</v>
      </c>
      <c r="BV62" s="57">
        <v>372</v>
      </c>
    </row>
    <row r="63" spans="1:74" s="58" customFormat="1">
      <c r="A63" s="57">
        <v>2013</v>
      </c>
      <c r="B63" s="57" t="s">
        <v>1547</v>
      </c>
      <c r="C63" s="57">
        <v>41067</v>
      </c>
      <c r="D63" s="57" t="s">
        <v>1548</v>
      </c>
      <c r="E63" s="57">
        <v>358891</v>
      </c>
      <c r="F63" s="57">
        <v>134</v>
      </c>
      <c r="G63" s="57">
        <v>173421</v>
      </c>
      <c r="H63" s="57">
        <v>110</v>
      </c>
      <c r="I63" s="57">
        <v>185470</v>
      </c>
      <c r="J63" s="57">
        <v>82</v>
      </c>
      <c r="K63" s="57">
        <v>1771</v>
      </c>
      <c r="L63" s="57">
        <v>314</v>
      </c>
      <c r="M63" s="57">
        <v>2419</v>
      </c>
      <c r="N63" s="57">
        <v>324</v>
      </c>
      <c r="O63" s="57">
        <v>866</v>
      </c>
      <c r="P63" s="57">
        <v>227</v>
      </c>
      <c r="Q63" s="57">
        <v>1161</v>
      </c>
      <c r="R63" s="57">
        <v>300</v>
      </c>
      <c r="S63" s="57">
        <v>2835</v>
      </c>
      <c r="T63" s="57">
        <v>401</v>
      </c>
      <c r="U63" s="57">
        <v>2845</v>
      </c>
      <c r="V63" s="57">
        <v>419</v>
      </c>
      <c r="W63" s="57">
        <v>1830</v>
      </c>
      <c r="X63" s="57">
        <v>316</v>
      </c>
      <c r="Y63" s="57">
        <v>1701</v>
      </c>
      <c r="Z63" s="57">
        <v>341</v>
      </c>
      <c r="AA63" s="57">
        <v>2116</v>
      </c>
      <c r="AB63" s="57">
        <v>423</v>
      </c>
      <c r="AC63" s="57">
        <v>2129</v>
      </c>
      <c r="AD63" s="57">
        <v>423</v>
      </c>
      <c r="AE63" s="57">
        <v>1990</v>
      </c>
      <c r="AF63" s="57">
        <v>346</v>
      </c>
      <c r="AG63" s="57">
        <v>1571</v>
      </c>
      <c r="AH63" s="57">
        <v>296</v>
      </c>
      <c r="AI63" s="57">
        <v>2392</v>
      </c>
      <c r="AJ63" s="57">
        <v>362</v>
      </c>
      <c r="AK63" s="57">
        <v>2317</v>
      </c>
      <c r="AL63" s="57">
        <v>365</v>
      </c>
      <c r="AM63" s="57">
        <v>2347</v>
      </c>
      <c r="AN63" s="57">
        <v>298</v>
      </c>
      <c r="AO63" s="57">
        <v>2745</v>
      </c>
      <c r="AP63" s="57">
        <v>384</v>
      </c>
      <c r="AQ63" s="57">
        <v>32112</v>
      </c>
      <c r="AR63" s="57">
        <v>1177</v>
      </c>
      <c r="AS63" s="57">
        <v>36665</v>
      </c>
      <c r="AT63" s="57">
        <v>1233</v>
      </c>
      <c r="AU63" s="57">
        <v>10529</v>
      </c>
      <c r="AV63" s="57">
        <v>690</v>
      </c>
      <c r="AW63" s="57">
        <v>14802</v>
      </c>
      <c r="AX63" s="57">
        <v>749</v>
      </c>
      <c r="AY63" s="57">
        <v>27832</v>
      </c>
      <c r="AZ63" s="57">
        <v>1234</v>
      </c>
      <c r="BA63" s="57">
        <v>32193</v>
      </c>
      <c r="BB63" s="57">
        <v>1092</v>
      </c>
      <c r="BC63" s="57">
        <v>14941</v>
      </c>
      <c r="BD63" s="57">
        <v>854</v>
      </c>
      <c r="BE63" s="57">
        <v>15486</v>
      </c>
      <c r="BF63" s="57">
        <v>736</v>
      </c>
      <c r="BG63" s="57">
        <v>45469</v>
      </c>
      <c r="BH63" s="57">
        <v>1265</v>
      </c>
      <c r="BI63" s="57">
        <v>46360</v>
      </c>
      <c r="BJ63" s="57">
        <v>1397</v>
      </c>
      <c r="BK63" s="57">
        <v>17562</v>
      </c>
      <c r="BL63" s="57">
        <v>760</v>
      </c>
      <c r="BM63" s="57">
        <v>17858</v>
      </c>
      <c r="BN63" s="57">
        <v>834</v>
      </c>
      <c r="BO63" s="57">
        <v>3872</v>
      </c>
      <c r="BP63" s="57">
        <v>416</v>
      </c>
      <c r="BQ63" s="57">
        <v>2973</v>
      </c>
      <c r="BR63" s="57">
        <v>364</v>
      </c>
      <c r="BS63" s="57">
        <v>4957</v>
      </c>
      <c r="BT63" s="57">
        <v>487</v>
      </c>
      <c r="BU63" s="57">
        <v>2245</v>
      </c>
      <c r="BV63" s="57">
        <v>360</v>
      </c>
    </row>
    <row r="64" spans="1:74">
      <c r="A64">
        <v>2014</v>
      </c>
      <c r="B64" t="s">
        <v>1543</v>
      </c>
      <c r="C64">
        <v>41005</v>
      </c>
      <c r="D64" t="s">
        <v>1544</v>
      </c>
      <c r="E64">
        <v>266098</v>
      </c>
      <c r="F64">
        <v>69</v>
      </c>
      <c r="G64">
        <v>128175</v>
      </c>
      <c r="H64">
        <v>74</v>
      </c>
      <c r="I64">
        <v>137923</v>
      </c>
      <c r="J64">
        <v>41</v>
      </c>
      <c r="K64">
        <v>1075</v>
      </c>
      <c r="L64">
        <v>263</v>
      </c>
      <c r="M64">
        <v>787</v>
      </c>
      <c r="N64">
        <v>198</v>
      </c>
      <c r="O64">
        <v>349</v>
      </c>
      <c r="P64">
        <v>135</v>
      </c>
      <c r="Q64">
        <v>266</v>
      </c>
      <c r="R64">
        <v>119</v>
      </c>
      <c r="S64">
        <v>775</v>
      </c>
      <c r="T64">
        <v>222</v>
      </c>
      <c r="U64">
        <v>1000</v>
      </c>
      <c r="V64">
        <v>260</v>
      </c>
      <c r="W64">
        <v>1212</v>
      </c>
      <c r="X64">
        <v>280</v>
      </c>
      <c r="Y64">
        <v>868</v>
      </c>
      <c r="Z64">
        <v>179</v>
      </c>
      <c r="AA64">
        <v>776</v>
      </c>
      <c r="AB64">
        <v>249</v>
      </c>
      <c r="AC64">
        <v>949</v>
      </c>
      <c r="AD64">
        <v>217</v>
      </c>
      <c r="AE64">
        <v>1532</v>
      </c>
      <c r="AF64">
        <v>270</v>
      </c>
      <c r="AG64">
        <v>1276</v>
      </c>
      <c r="AH64">
        <v>249</v>
      </c>
      <c r="AI64">
        <v>2123</v>
      </c>
      <c r="AJ64">
        <v>423</v>
      </c>
      <c r="AK64">
        <v>1964</v>
      </c>
      <c r="AL64">
        <v>290</v>
      </c>
      <c r="AM64">
        <v>2442</v>
      </c>
      <c r="AN64">
        <v>298</v>
      </c>
      <c r="AO64">
        <v>1677</v>
      </c>
      <c r="AP64">
        <v>266</v>
      </c>
      <c r="AQ64">
        <v>30518</v>
      </c>
      <c r="AR64">
        <v>1251</v>
      </c>
      <c r="AS64">
        <v>32840</v>
      </c>
      <c r="AT64">
        <v>1002</v>
      </c>
      <c r="AU64">
        <v>10687</v>
      </c>
      <c r="AV64">
        <v>759</v>
      </c>
      <c r="AW64">
        <v>14529</v>
      </c>
      <c r="AX64">
        <v>697</v>
      </c>
      <c r="AY64">
        <v>24253</v>
      </c>
      <c r="AZ64">
        <v>927</v>
      </c>
      <c r="BA64">
        <v>26513</v>
      </c>
      <c r="BB64">
        <v>1153</v>
      </c>
      <c r="BC64">
        <v>10121</v>
      </c>
      <c r="BD64">
        <v>802</v>
      </c>
      <c r="BE64">
        <v>12490</v>
      </c>
      <c r="BF64">
        <v>621</v>
      </c>
      <c r="BG64">
        <v>27083</v>
      </c>
      <c r="BH64">
        <v>1086</v>
      </c>
      <c r="BI64">
        <v>28168</v>
      </c>
      <c r="BJ64">
        <v>994</v>
      </c>
      <c r="BK64">
        <v>9371</v>
      </c>
      <c r="BL64">
        <v>596</v>
      </c>
      <c r="BM64">
        <v>11195</v>
      </c>
      <c r="BN64">
        <v>695</v>
      </c>
      <c r="BO64">
        <v>4120</v>
      </c>
      <c r="BP64">
        <v>397</v>
      </c>
      <c r="BQ64">
        <v>2318</v>
      </c>
      <c r="BR64">
        <v>275</v>
      </c>
      <c r="BS64">
        <v>1738</v>
      </c>
      <c r="BT64">
        <v>243</v>
      </c>
      <c r="BU64">
        <v>1083</v>
      </c>
      <c r="BV64">
        <v>217</v>
      </c>
    </row>
    <row r="65" spans="1:74">
      <c r="A65">
        <v>2014</v>
      </c>
      <c r="B65" t="s">
        <v>1545</v>
      </c>
      <c r="C65">
        <v>41051</v>
      </c>
      <c r="D65" t="s">
        <v>1546</v>
      </c>
      <c r="E65">
        <v>536908</v>
      </c>
      <c r="F65">
        <v>194</v>
      </c>
      <c r="G65">
        <v>263098</v>
      </c>
      <c r="H65">
        <v>165</v>
      </c>
      <c r="I65">
        <v>273810</v>
      </c>
      <c r="J65">
        <v>123</v>
      </c>
      <c r="K65">
        <v>3289</v>
      </c>
      <c r="L65">
        <v>488</v>
      </c>
      <c r="M65">
        <v>3936</v>
      </c>
      <c r="N65">
        <v>391</v>
      </c>
      <c r="O65">
        <v>1544</v>
      </c>
      <c r="P65">
        <v>335</v>
      </c>
      <c r="Q65">
        <v>1703</v>
      </c>
      <c r="R65">
        <v>339</v>
      </c>
      <c r="S65">
        <v>3245</v>
      </c>
      <c r="T65">
        <v>442</v>
      </c>
      <c r="U65">
        <v>3426</v>
      </c>
      <c r="V65">
        <v>442</v>
      </c>
      <c r="W65">
        <v>2708</v>
      </c>
      <c r="X65">
        <v>420</v>
      </c>
      <c r="Y65">
        <v>2938</v>
      </c>
      <c r="Z65">
        <v>388</v>
      </c>
      <c r="AA65">
        <v>3599</v>
      </c>
      <c r="AB65">
        <v>489</v>
      </c>
      <c r="AC65">
        <v>3210</v>
      </c>
      <c r="AD65">
        <v>519</v>
      </c>
      <c r="AE65">
        <v>3621</v>
      </c>
      <c r="AF65">
        <v>440</v>
      </c>
      <c r="AG65">
        <v>3258</v>
      </c>
      <c r="AH65">
        <v>416</v>
      </c>
      <c r="AI65">
        <v>3823</v>
      </c>
      <c r="AJ65">
        <v>477</v>
      </c>
      <c r="AK65">
        <v>4099</v>
      </c>
      <c r="AL65">
        <v>476</v>
      </c>
      <c r="AM65">
        <v>5081</v>
      </c>
      <c r="AN65">
        <v>475</v>
      </c>
      <c r="AO65">
        <v>4080</v>
      </c>
      <c r="AP65">
        <v>487</v>
      </c>
      <c r="AQ65">
        <v>51687</v>
      </c>
      <c r="AR65">
        <v>1577</v>
      </c>
      <c r="AS65">
        <v>49636</v>
      </c>
      <c r="AT65">
        <v>1349</v>
      </c>
      <c r="AU65">
        <v>17005</v>
      </c>
      <c r="AV65">
        <v>843</v>
      </c>
      <c r="AW65">
        <v>19806</v>
      </c>
      <c r="AX65">
        <v>931</v>
      </c>
      <c r="AY65">
        <v>45673</v>
      </c>
      <c r="AZ65">
        <v>1245</v>
      </c>
      <c r="BA65">
        <v>43202</v>
      </c>
      <c r="BB65">
        <v>1219</v>
      </c>
      <c r="BC65">
        <v>19392</v>
      </c>
      <c r="BD65">
        <v>968</v>
      </c>
      <c r="BE65">
        <v>20599</v>
      </c>
      <c r="BF65">
        <v>922</v>
      </c>
      <c r="BG65">
        <v>62787</v>
      </c>
      <c r="BH65">
        <v>1432</v>
      </c>
      <c r="BI65">
        <v>69200</v>
      </c>
      <c r="BJ65">
        <v>1621</v>
      </c>
      <c r="BK65">
        <v>24205</v>
      </c>
      <c r="BL65">
        <v>950</v>
      </c>
      <c r="BM65">
        <v>32746</v>
      </c>
      <c r="BN65">
        <v>1065</v>
      </c>
      <c r="BO65">
        <v>10141</v>
      </c>
      <c r="BP65">
        <v>590</v>
      </c>
      <c r="BQ65">
        <v>7884</v>
      </c>
      <c r="BR65">
        <v>582</v>
      </c>
      <c r="BS65">
        <v>5298</v>
      </c>
      <c r="BT65">
        <v>406</v>
      </c>
      <c r="BU65">
        <v>4087</v>
      </c>
      <c r="BV65">
        <v>367</v>
      </c>
    </row>
    <row r="66" spans="1:74">
      <c r="A66">
        <v>2014</v>
      </c>
      <c r="B66" t="s">
        <v>1547</v>
      </c>
      <c r="C66">
        <v>41067</v>
      </c>
      <c r="D66" t="s">
        <v>1548</v>
      </c>
      <c r="E66">
        <v>365774</v>
      </c>
      <c r="F66">
        <v>145</v>
      </c>
      <c r="G66">
        <v>176753</v>
      </c>
      <c r="H66">
        <v>129</v>
      </c>
      <c r="I66">
        <v>189021</v>
      </c>
      <c r="J66">
        <v>96</v>
      </c>
      <c r="K66">
        <v>2210</v>
      </c>
      <c r="L66">
        <v>404</v>
      </c>
      <c r="M66">
        <v>2384</v>
      </c>
      <c r="N66">
        <v>355</v>
      </c>
      <c r="O66">
        <v>773</v>
      </c>
      <c r="P66">
        <v>221</v>
      </c>
      <c r="Q66">
        <v>1380</v>
      </c>
      <c r="R66">
        <v>296</v>
      </c>
      <c r="S66">
        <v>2694</v>
      </c>
      <c r="T66">
        <v>441</v>
      </c>
      <c r="U66">
        <v>3164</v>
      </c>
      <c r="V66">
        <v>429</v>
      </c>
      <c r="W66">
        <v>2015</v>
      </c>
      <c r="X66">
        <v>413</v>
      </c>
      <c r="Y66">
        <v>1736</v>
      </c>
      <c r="Z66">
        <v>345</v>
      </c>
      <c r="AA66">
        <v>2326</v>
      </c>
      <c r="AB66">
        <v>444</v>
      </c>
      <c r="AC66">
        <v>2091</v>
      </c>
      <c r="AD66">
        <v>380</v>
      </c>
      <c r="AE66">
        <v>1659</v>
      </c>
      <c r="AF66">
        <v>324</v>
      </c>
      <c r="AG66">
        <v>1672</v>
      </c>
      <c r="AH66">
        <v>347</v>
      </c>
      <c r="AI66">
        <v>2646</v>
      </c>
      <c r="AJ66">
        <v>412</v>
      </c>
      <c r="AK66">
        <v>2562</v>
      </c>
      <c r="AL66">
        <v>402</v>
      </c>
      <c r="AM66">
        <v>2476</v>
      </c>
      <c r="AN66">
        <v>283</v>
      </c>
      <c r="AO66">
        <v>2741</v>
      </c>
      <c r="AP66">
        <v>370</v>
      </c>
      <c r="AQ66">
        <v>32905</v>
      </c>
      <c r="AR66">
        <v>1102</v>
      </c>
      <c r="AS66">
        <v>37007</v>
      </c>
      <c r="AT66">
        <v>1197</v>
      </c>
      <c r="AU66">
        <v>10872</v>
      </c>
      <c r="AV66">
        <v>712</v>
      </c>
      <c r="AW66">
        <v>14756</v>
      </c>
      <c r="AX66">
        <v>714</v>
      </c>
      <c r="AY66">
        <v>27492</v>
      </c>
      <c r="AZ66">
        <v>1166</v>
      </c>
      <c r="BA66">
        <v>32017</v>
      </c>
      <c r="BB66">
        <v>1268</v>
      </c>
      <c r="BC66">
        <v>15271</v>
      </c>
      <c r="BD66">
        <v>882</v>
      </c>
      <c r="BE66">
        <v>15558</v>
      </c>
      <c r="BF66">
        <v>861</v>
      </c>
      <c r="BG66">
        <v>46339</v>
      </c>
      <c r="BH66">
        <v>1255</v>
      </c>
      <c r="BI66">
        <v>47916</v>
      </c>
      <c r="BJ66">
        <v>1291</v>
      </c>
      <c r="BK66">
        <v>18247</v>
      </c>
      <c r="BL66">
        <v>814</v>
      </c>
      <c r="BM66">
        <v>18773</v>
      </c>
      <c r="BN66">
        <v>973</v>
      </c>
      <c r="BO66">
        <v>3927</v>
      </c>
      <c r="BP66">
        <v>400</v>
      </c>
      <c r="BQ66">
        <v>2997</v>
      </c>
      <c r="BR66">
        <v>355</v>
      </c>
      <c r="BS66">
        <v>4901</v>
      </c>
      <c r="BT66">
        <v>476</v>
      </c>
      <c r="BU66">
        <v>2267</v>
      </c>
      <c r="BV66">
        <v>401</v>
      </c>
    </row>
    <row r="69" spans="1:74">
      <c r="E69" s="33" t="s">
        <v>1623</v>
      </c>
    </row>
    <row r="70" spans="1:74">
      <c r="E70" s="8"/>
      <c r="F70"/>
      <c r="G70"/>
      <c r="H70"/>
      <c r="I70"/>
    </row>
    <row r="71" spans="1:74">
      <c r="D71" s="33" t="s">
        <v>1524</v>
      </c>
      <c r="E71" s="34" t="s">
        <v>1530</v>
      </c>
      <c r="F71" s="33" t="s">
        <v>1622</v>
      </c>
      <c r="G71" t="s">
        <v>1533</v>
      </c>
      <c r="I71" t="s">
        <v>1609</v>
      </c>
      <c r="J71" t="s">
        <v>1610</v>
      </c>
      <c r="K71" s="33" t="s">
        <v>1694</v>
      </c>
    </row>
    <row r="72" spans="1:74">
      <c r="D72" s="33">
        <v>2000</v>
      </c>
      <c r="E72" s="32">
        <f>E32</f>
        <v>0.68723345664262958</v>
      </c>
      <c r="F72" s="63">
        <f t="shared" ref="F72:K72" si="5">F32</f>
        <v>656343</v>
      </c>
      <c r="G72" s="32">
        <f t="shared" si="5"/>
        <v>0</v>
      </c>
      <c r="H72" s="32">
        <f t="shared" si="5"/>
        <v>0</v>
      </c>
      <c r="I72" s="32">
        <f t="shared" si="5"/>
        <v>0</v>
      </c>
      <c r="J72" s="32">
        <f t="shared" si="5"/>
        <v>0</v>
      </c>
      <c r="K72" s="32">
        <f t="shared" si="5"/>
        <v>0</v>
      </c>
    </row>
    <row r="73" spans="1:74">
      <c r="D73" s="33">
        <v>2009</v>
      </c>
      <c r="E73" s="59">
        <f t="shared" ref="E73:E78" si="6">K73-G73</f>
        <v>0.63532764753490567</v>
      </c>
      <c r="F73" s="39">
        <f>SUM(K49:K51,M49:M51,O49:O51,Q49:Q51,S49:S51,U49:U51,W49:W51,Y49:Y51,AA49:AA51,AC49:AC51,AE49:AE51,AG49:AG51,AI49:AI51,AK49:AK51,AM49:AM51,AO49:AO51,AQ49:AQ51,AS49:AS51,AU49:AU51,AW49:AW51,AY49:AY51,BA49:BA51,BC49:BC51,BE49:BE51)</f>
        <v>693125</v>
      </c>
      <c r="G73" s="5">
        <f>SQRT((I73^2)-((K73^2)*(J73^2)))/SUM(E49:E51)</f>
        <v>5.1122081749766348E-3</v>
      </c>
      <c r="I73" s="4">
        <f>SQRT(SUMSQ(L49:L51,N49:N51,P49:P51,R49:R51,T49:T51,V49:V51,X49:X51,Z49:Z51,AB49:AB51,AD49:AD51,AF49:AF51,AH49:AH51,AJ49:AJ51,AL49:AL51,AN49:AN51,AP49:AP51,AR49:AR51,AT49:AT51,AV49:AV51,AX49:AX51,AZ49:AZ51,BB49:BB51,BD49:BD51,BF49:BF51))</f>
        <v>5533.6366884716963</v>
      </c>
      <c r="J73">
        <f>SQRT(SUMSQ(F49:F51))</f>
        <v>153.89606882568509</v>
      </c>
      <c r="K73" s="62">
        <f>F73/SUM(E49:E51)</f>
        <v>0.64043985570988227</v>
      </c>
    </row>
    <row r="74" spans="1:74">
      <c r="D74" s="33">
        <v>2010</v>
      </c>
      <c r="E74" s="59">
        <f t="shared" si="6"/>
        <v>0.62969982880347153</v>
      </c>
      <c r="F74" s="39">
        <f>SUM(K52:K54,M52:M54,O52:O54,Q52:Q54,S52:S54,U52:U54,W52:W54,Y52:Y54,AA52:AA54,AC52:AC54,AE52:AE54,AG52:AG54,AI52:AI54,AK52:AK54,AM52:AM54,AO52:AO54,AQ52:AQ54,AS52:AS54,AU52:AU54,AW52:AW54,AY52:AY54,BA52:BA54,BC52:BC54,BE52:BE54)</f>
        <v>689756</v>
      </c>
      <c r="G74" s="5">
        <f>SQRT((I74^2)-((K74^2)*(J74^2)))/SUM(E52:E54)</f>
        <v>5.0687116142987074E-3</v>
      </c>
      <c r="I74" s="4">
        <f>SQRT(SUMSQ(L52:L54,N52:N54,P52:P54,R52:R54,T52:T54,V52:V54,X52:X54,Z52:Z54,AB52:AB54,AD52:AD54,AF52:AF54,AH52:AH54,AJ52:AJ54,AL52:AL54,AN52:AN54,AP52:AP54,AR52:AR54,AT52:AT54,AV52:AV54,AX52:AX54,AZ52:AZ54,BB52:BB54,BD52:BD54,BF52:BF54))</f>
        <v>5508.8864573523388</v>
      </c>
      <c r="J74">
        <f>SQRT(SUMSQ(F52:F54))</f>
        <v>172.84096736595754</v>
      </c>
      <c r="K74" s="62">
        <f>F74/SUM(E52:E54)</f>
        <v>0.6347685404177702</v>
      </c>
    </row>
    <row r="75" spans="1:74">
      <c r="D75" s="33">
        <v>2011</v>
      </c>
      <c r="E75" s="59">
        <f t="shared" si="6"/>
        <v>0.62389855422465612</v>
      </c>
      <c r="F75" s="39">
        <f>SUM(K55:K57,M55:M57,O55:O57,Q55:Q57,S55:S57,U55:U57,W55:W57,Y55:Y57,AA55:AA57,AC55:AC57,AE55:AE57,AG55:AG57,AI55:AI57,AK55:AK57,AM55:AM57,AO55:AO57,AQ55:AQ57,AS55:AS57,AU55:AU57,AW55:AW57,AY55:AY57,BA55:BA57,BC55:BC57,BE55:BE57)</f>
        <v>696267</v>
      </c>
      <c r="G75" s="5">
        <f>SQRT((I75^2)-((K75^2)*(J75^2)))/SUM(E55:E57)</f>
        <v>5.0831300952246875E-3</v>
      </c>
      <c r="I75" s="4">
        <f>SQRT(SUMSQ(L55:L57,N55:N57,P55:P57,R55:R57,T55:T57,V55:V57,X55:X57,Z55:Z57,AB55:AB57,AD55:AD57,AF55:AF57,AH55:AH57,AJ55:AJ57,AL55:AL57,AN55:AN57,AP55:AP57,AR55:AR57,AT55:AT57,AV55:AV57,AX55:AX57,AZ55:AZ57,BB55:BB57,BD55:BD57,BF55:BF57))</f>
        <v>5629.6039825195521</v>
      </c>
      <c r="J75">
        <f>SQRT(SUMSQ(F55:F57))</f>
        <v>277.47972898934438</v>
      </c>
      <c r="K75" s="62">
        <f>F75/SUM(E55:E57)</f>
        <v>0.62898168431988077</v>
      </c>
    </row>
    <row r="76" spans="1:74">
      <c r="D76" s="33">
        <v>2012</v>
      </c>
      <c r="E76" s="59">
        <f t="shared" si="6"/>
        <v>0.61936241339349674</v>
      </c>
      <c r="F76" s="39">
        <f>SUM(K58:K60,M58:M60,O58:O60,Q58:Q60,S58:S60,U58:U60,W58:W60,Y58:Y60,AA58:AA60,AC58:AC60,AE58:AE60,AG58:AG60,AI58:AI60,AK58:AK60,AM58:AM60,AO58:AO60,AQ58:AQ60,AS58:AS60,AU58:AU60,AW58:AW60,AY58:AY60,BA58:BA60,BC58:BC60,BE58:BE60)</f>
        <v>703655</v>
      </c>
      <c r="G76" s="5">
        <f>SQRT((I76^2)-((K76^2)*(J76^2)))/SUM(E58:E60)</f>
        <v>4.8768655405178737E-3</v>
      </c>
      <c r="I76" s="4">
        <f>SQRT(SUMSQ(L58:L60,N58:N60,P58:P60,R58:R60,T58:T60,V58:V60,X58:X60,Z58:Z60,AB58:AB60,AD58:AD60,AF58:AF60,AH58:AH60,AJ58:AJ60,AL58:AL60,AN58:AN60,AP58:AP60,AR58:AR60,AT58:AT60,AV58:AV60,AX58:AX60,AZ58:AZ60,BB58:BB60,BD58:BD60,BF58:BF60))</f>
        <v>5499.9099083530455</v>
      </c>
      <c r="J76">
        <f>SQRT(SUMSQ(F58:F60))</f>
        <v>271.37612275216844</v>
      </c>
      <c r="K76" s="62">
        <f>F76/SUM(E58:E60)</f>
        <v>0.62423927893401465</v>
      </c>
    </row>
    <row r="77" spans="1:74">
      <c r="D77" s="33">
        <v>2013</v>
      </c>
      <c r="E77" s="59">
        <f t="shared" si="6"/>
        <v>0.61627130348330139</v>
      </c>
      <c r="F77" s="39">
        <f>SUM(K61:K63,M61:M63,O61:O63,Q61:Q63,S61:S63,U61:U63,W61:W63,Y61:Y63,AA61:AA63,AC61:AC63,AE61:AE63,AG61:AG63,AI61:AI63,AK61:AK63,AM61:AM63,AO61:AO63,AQ61:AQ63,AS61:AS63,AU61:AU63,AW61:AW63,AY61:AY63,BA61:BA63,BC61:BC63,BE61:BE63)</f>
        <v>713100</v>
      </c>
      <c r="G77" s="5">
        <f>SQRT((I77^2)-((K77^2)*(J77^2)))/SUM(E61:E63)</f>
        <v>4.9560103074918899E-3</v>
      </c>
      <c r="I77" s="4">
        <f>SQRT(SUMSQ(L61:L63,N61:N63,P61:P63,R61:R63,T61:T63,V61:V63,X61:X63,Z61:Z63,AB61:AB63,AD61:AD63,AF61:AF63,AH61:AH63,AJ61:AJ63,AL61:AL63,AN61:AN63,AP61:AP63,AR61:AR63,AT61:AT63,AV61:AV63,AX61:AX63,AZ61:AZ63,BB61:BB63,BD61:BD63,BF61:BF63))</f>
        <v>5690.5048106472941</v>
      </c>
      <c r="J77">
        <f>SQRT(SUMSQ(F61:F63))</f>
        <v>214.1354711391833</v>
      </c>
      <c r="K77" s="62">
        <f>F77/SUM(E61:E63)</f>
        <v>0.62122731379079332</v>
      </c>
    </row>
    <row r="78" spans="1:74">
      <c r="D78" s="33">
        <v>2014</v>
      </c>
      <c r="E78" s="59">
        <f t="shared" si="6"/>
        <v>0.61288471812942613</v>
      </c>
      <c r="F78" s="39">
        <f>SUM(K64:K66,M64:M66,O64:O66,Q64:Q66,S64:S66,U64:U66,W64:W66,Y64:Y66,AA64:AA66,AC64:AC66,AE64:AE66,AG64:AG66,AI64:AI66,AK64:AK66,AM64:AM66,AO64:AO66,AQ64:AQ66,AS64:AS66,AU64:AU66,AW64:AW66,AY64:AY66,BA64:BA66,BC64:BC66,BE64:BE66)</f>
        <v>721989</v>
      </c>
      <c r="G78" s="5">
        <f>SQRT((I78^2)-((K78^2)*(J78^2)))/SUM(E64:E66)</f>
        <v>4.8440246622027741E-3</v>
      </c>
      <c r="I78" s="4">
        <f>SQRT(SUMSQ(L64:L66,N64:N66,P64:P66,R64:R66,T64:T66,V64:V66,X64:X66,Z64:Z66,AB64:AB66,AD64:AD66,AF64:AF66,AH64:AH66,AJ64:AJ66,AL64:AL66,AN64:AN66,AP64:AP66,AR64:AR66,AT64:AT66,AV64:AV66,AX64:AX66,AZ64:AZ66,BB64:BB66,BD64:BD66,BF64:BF66))</f>
        <v>5663.7360461094941</v>
      </c>
      <c r="J78">
        <f>SQRT(SUMSQ(F64:F66))</f>
        <v>251.8372490319889</v>
      </c>
      <c r="K78" s="62">
        <f>F78/SUM(E64:E66)</f>
        <v>0.61772874279162893</v>
      </c>
    </row>
  </sheetData>
  <sortState ref="A3:J23">
    <sortCondition ref="A3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A9" workbookViewId="0">
      <selection activeCell="D29" sqref="D29"/>
    </sheetView>
  </sheetViews>
  <sheetFormatPr baseColWidth="10" defaultRowHeight="15" x14ac:dyDescent="0"/>
  <cols>
    <col min="1" max="1" width="4.7109375" bestFit="1" customWidth="1"/>
    <col min="2" max="2" width="13.42578125" bestFit="1" customWidth="1"/>
    <col min="3" max="3" width="15" customWidth="1"/>
    <col min="4" max="4" width="20.85546875" bestFit="1" customWidth="1"/>
    <col min="5" max="5" width="12" bestFit="1" customWidth="1"/>
    <col min="6" max="6" width="24.140625" customWidth="1"/>
    <col min="7" max="7" width="38.28515625" bestFit="1" customWidth="1"/>
  </cols>
  <sheetData>
    <row r="1" spans="1:7">
      <c r="A1" s="7" t="s">
        <v>1524</v>
      </c>
      <c r="B1" s="7" t="s">
        <v>1535</v>
      </c>
      <c r="C1" s="7" t="s">
        <v>1536</v>
      </c>
      <c r="D1" s="7" t="s">
        <v>1537</v>
      </c>
      <c r="E1" s="7" t="s">
        <v>1506</v>
      </c>
      <c r="F1" s="7" t="s">
        <v>1514</v>
      </c>
      <c r="G1" s="7" t="s">
        <v>1516</v>
      </c>
    </row>
    <row r="2" spans="1:7" ht="30">
      <c r="A2" s="7"/>
      <c r="B2" s="7" t="s">
        <v>1538</v>
      </c>
      <c r="C2" s="7" t="s">
        <v>1539</v>
      </c>
      <c r="D2" s="7" t="s">
        <v>1540</v>
      </c>
      <c r="E2" s="7" t="s">
        <v>1507</v>
      </c>
      <c r="F2" s="16" t="s">
        <v>1549</v>
      </c>
      <c r="G2" s="7" t="s">
        <v>1550</v>
      </c>
    </row>
    <row r="3" spans="1:7" ht="15" customHeight="1">
      <c r="A3" s="7">
        <v>2000</v>
      </c>
      <c r="D3" s="7" t="s">
        <v>1544</v>
      </c>
      <c r="E3" s="12">
        <v>338391</v>
      </c>
      <c r="F3" s="12">
        <v>301590</v>
      </c>
      <c r="G3" s="11"/>
    </row>
    <row r="4" spans="1:7">
      <c r="A4" s="7">
        <v>2000</v>
      </c>
      <c r="D4" s="7" t="s">
        <v>1546</v>
      </c>
      <c r="E4" s="12">
        <v>660486</v>
      </c>
      <c r="F4" s="12">
        <v>505016</v>
      </c>
      <c r="G4" s="11"/>
    </row>
    <row r="5" spans="1:7">
      <c r="A5" s="7">
        <v>2000</v>
      </c>
      <c r="D5" s="7" t="s">
        <v>1548</v>
      </c>
      <c r="E5" s="12">
        <v>445342</v>
      </c>
      <c r="F5" s="12">
        <v>346419</v>
      </c>
      <c r="G5" s="11"/>
    </row>
    <row r="6" spans="1:7">
      <c r="A6" s="7">
        <v>2009</v>
      </c>
      <c r="B6" s="7" t="s">
        <v>1543</v>
      </c>
      <c r="C6" s="7">
        <v>41005</v>
      </c>
      <c r="D6" s="7" t="s">
        <v>1544</v>
      </c>
      <c r="E6" s="11">
        <v>375858</v>
      </c>
      <c r="F6" s="11">
        <v>321188</v>
      </c>
      <c r="G6" s="11">
        <v>225</v>
      </c>
    </row>
    <row r="7" spans="1:7">
      <c r="A7" s="7">
        <v>2009</v>
      </c>
      <c r="B7" s="7" t="s">
        <v>1545</v>
      </c>
      <c r="C7" s="7">
        <v>41051</v>
      </c>
      <c r="D7" s="7" t="s">
        <v>1546</v>
      </c>
      <c r="E7" s="11">
        <v>698599</v>
      </c>
      <c r="F7" s="11">
        <v>517394</v>
      </c>
      <c r="G7" s="11">
        <v>224</v>
      </c>
    </row>
    <row r="8" spans="1:7">
      <c r="A8" s="7">
        <v>2009</v>
      </c>
      <c r="B8" s="7" t="s">
        <v>1547</v>
      </c>
      <c r="C8" s="7">
        <v>41067</v>
      </c>
      <c r="D8" s="7" t="s">
        <v>1548</v>
      </c>
      <c r="E8" s="11">
        <v>518002</v>
      </c>
      <c r="F8" s="11">
        <v>374911</v>
      </c>
      <c r="G8" s="11">
        <v>251</v>
      </c>
    </row>
    <row r="9" spans="1:7">
      <c r="A9" s="7">
        <v>2010</v>
      </c>
      <c r="D9" s="7" t="s">
        <v>1544</v>
      </c>
      <c r="E9" s="12">
        <v>375992</v>
      </c>
      <c r="F9" s="12">
        <v>317648</v>
      </c>
      <c r="G9" s="11"/>
    </row>
    <row r="10" spans="1:7">
      <c r="A10" s="7">
        <v>2010</v>
      </c>
      <c r="D10" s="7" t="s">
        <v>1546</v>
      </c>
      <c r="E10" s="12">
        <v>735334</v>
      </c>
      <c r="F10" s="12">
        <v>530303</v>
      </c>
      <c r="G10" s="11"/>
    </row>
    <row r="11" spans="1:7">
      <c r="A11" s="7">
        <v>2010</v>
      </c>
      <c r="D11" s="7" t="s">
        <v>1548</v>
      </c>
      <c r="E11" s="12">
        <v>529710</v>
      </c>
      <c r="F11" s="12">
        <v>369453</v>
      </c>
      <c r="G11" s="11"/>
    </row>
    <row r="12" spans="1:7" ht="15" customHeight="1">
      <c r="A12" s="7">
        <v>2011</v>
      </c>
      <c r="B12" s="7" t="s">
        <v>1543</v>
      </c>
      <c r="C12" s="7">
        <v>41005</v>
      </c>
      <c r="D12" s="7" t="s">
        <v>1544</v>
      </c>
      <c r="E12" s="11">
        <v>373832</v>
      </c>
      <c r="F12" s="11">
        <v>317192</v>
      </c>
      <c r="G12" s="11">
        <v>235</v>
      </c>
    </row>
    <row r="13" spans="1:7">
      <c r="A13" s="7">
        <v>2011</v>
      </c>
      <c r="B13" s="7" t="s">
        <v>1545</v>
      </c>
      <c r="C13" s="7">
        <v>41051</v>
      </c>
      <c r="D13" s="7" t="s">
        <v>1546</v>
      </c>
      <c r="E13" s="11">
        <v>724803</v>
      </c>
      <c r="F13" s="11">
        <v>525214</v>
      </c>
      <c r="G13" s="11">
        <v>423</v>
      </c>
    </row>
    <row r="14" spans="1:7" ht="15" customHeight="1">
      <c r="A14" s="7">
        <v>2011</v>
      </c>
      <c r="B14" s="7" t="s">
        <v>1547</v>
      </c>
      <c r="C14" s="7">
        <v>41067</v>
      </c>
      <c r="D14" s="7" t="s">
        <v>1548</v>
      </c>
      <c r="E14" s="11">
        <v>524275</v>
      </c>
      <c r="F14" s="11">
        <v>369103</v>
      </c>
      <c r="G14" s="11">
        <v>250</v>
      </c>
    </row>
    <row r="15" spans="1:7">
      <c r="A15" s="7">
        <v>2012</v>
      </c>
      <c r="B15" s="7" t="s">
        <v>1543</v>
      </c>
      <c r="C15" s="7">
        <v>41005</v>
      </c>
      <c r="D15" s="7" t="s">
        <v>1544</v>
      </c>
      <c r="E15" s="11">
        <v>377206</v>
      </c>
      <c r="F15" s="11">
        <v>318687</v>
      </c>
      <c r="G15" s="11">
        <v>216</v>
      </c>
    </row>
    <row r="16" spans="1:7">
      <c r="A16" s="7">
        <v>2012</v>
      </c>
      <c r="B16" s="7" t="s">
        <v>1545</v>
      </c>
      <c r="C16" s="7">
        <v>41051</v>
      </c>
      <c r="D16" s="7" t="s">
        <v>1546</v>
      </c>
      <c r="E16" s="11">
        <v>737110</v>
      </c>
      <c r="F16" s="11">
        <v>532082</v>
      </c>
      <c r="G16" s="11">
        <v>411</v>
      </c>
    </row>
    <row r="17" spans="1:9">
      <c r="A17" s="7">
        <v>2012</v>
      </c>
      <c r="B17" s="7" t="s">
        <v>1547</v>
      </c>
      <c r="C17" s="7">
        <v>41067</v>
      </c>
      <c r="D17" s="7" t="s">
        <v>1548</v>
      </c>
      <c r="E17" s="11">
        <v>531818</v>
      </c>
      <c r="F17" s="11">
        <v>371106</v>
      </c>
      <c r="G17" s="11">
        <v>289</v>
      </c>
    </row>
    <row r="18" spans="1:9">
      <c r="A18" s="7">
        <v>2013</v>
      </c>
      <c r="B18" s="7" t="s">
        <v>1543</v>
      </c>
      <c r="C18" s="7">
        <v>41005</v>
      </c>
      <c r="D18" s="7" t="s">
        <v>1544</v>
      </c>
      <c r="E18" s="11">
        <v>380532</v>
      </c>
      <c r="F18" s="11">
        <v>320108</v>
      </c>
      <c r="G18" s="11">
        <v>185</v>
      </c>
    </row>
    <row r="19" spans="1:9">
      <c r="A19" s="7">
        <v>2013</v>
      </c>
      <c r="B19" s="7" t="s">
        <v>1545</v>
      </c>
      <c r="C19" s="7">
        <v>41051</v>
      </c>
      <c r="D19" s="7" t="s">
        <v>1546</v>
      </c>
      <c r="E19" s="11">
        <v>747641</v>
      </c>
      <c r="F19" s="11">
        <v>538073</v>
      </c>
      <c r="G19" s="11">
        <v>353</v>
      </c>
    </row>
    <row r="20" spans="1:9">
      <c r="A20" s="7">
        <v>2013</v>
      </c>
      <c r="B20" s="7" t="s">
        <v>1547</v>
      </c>
      <c r="C20" s="7">
        <v>41067</v>
      </c>
      <c r="D20" s="7" t="s">
        <v>1548</v>
      </c>
      <c r="E20" s="11">
        <v>539608</v>
      </c>
      <c r="F20" s="11">
        <v>373709</v>
      </c>
      <c r="G20" s="11">
        <v>268</v>
      </c>
    </row>
    <row r="21" spans="1:9">
      <c r="A21" s="7">
        <v>2014</v>
      </c>
      <c r="B21" s="7" t="s">
        <v>1543</v>
      </c>
      <c r="C21" s="7">
        <v>41005</v>
      </c>
      <c r="D21" s="7" t="s">
        <v>1544</v>
      </c>
      <c r="E21" s="11">
        <v>384697</v>
      </c>
      <c r="F21" s="11">
        <v>322205</v>
      </c>
      <c r="G21" s="11">
        <v>196</v>
      </c>
    </row>
    <row r="22" spans="1:9">
      <c r="A22" s="7">
        <v>2014</v>
      </c>
      <c r="B22" s="7" t="s">
        <v>1545</v>
      </c>
      <c r="C22" s="7">
        <v>41051</v>
      </c>
      <c r="D22" s="7" t="s">
        <v>1546</v>
      </c>
      <c r="E22" s="11">
        <v>757371</v>
      </c>
      <c r="F22" s="11">
        <v>542530</v>
      </c>
      <c r="G22" s="11">
        <v>584</v>
      </c>
    </row>
    <row r="23" spans="1:9">
      <c r="A23" s="7">
        <v>2014</v>
      </c>
      <c r="B23" s="7" t="s">
        <v>1547</v>
      </c>
      <c r="C23" s="7">
        <v>41067</v>
      </c>
      <c r="D23" s="7" t="s">
        <v>1548</v>
      </c>
      <c r="E23" s="11">
        <v>547451</v>
      </c>
      <c r="F23" s="11">
        <v>376160</v>
      </c>
      <c r="G23" s="11">
        <v>225</v>
      </c>
    </row>
    <row r="24" spans="1:9">
      <c r="A24" s="7"/>
      <c r="D24" s="13"/>
      <c r="E24" s="13"/>
      <c r="F24" s="13"/>
    </row>
    <row r="25" spans="1:9">
      <c r="A25" s="7"/>
      <c r="D25" s="13"/>
      <c r="E25" s="13"/>
      <c r="F25" s="13"/>
    </row>
    <row r="26" spans="1:9">
      <c r="A26" s="7"/>
      <c r="D26" s="13"/>
      <c r="E26" s="13"/>
      <c r="F26" s="13"/>
    </row>
    <row r="27" spans="1:9">
      <c r="C27" t="s">
        <v>1595</v>
      </c>
      <c r="D27" s="14"/>
      <c r="E27" s="14"/>
      <c r="F27" s="14"/>
    </row>
    <row r="29" spans="1:9" ht="30">
      <c r="B29" t="s">
        <v>1524</v>
      </c>
      <c r="C29" s="8" t="s">
        <v>1530</v>
      </c>
      <c r="D29" t="s">
        <v>1534</v>
      </c>
      <c r="E29" t="s">
        <v>1596</v>
      </c>
      <c r="F29" t="s">
        <v>1597</v>
      </c>
    </row>
    <row r="30" spans="1:9">
      <c r="B30">
        <v>2000</v>
      </c>
      <c r="C30" s="9">
        <f>D30-F30</f>
        <v>0.20162731552486154</v>
      </c>
      <c r="D30" s="5">
        <f>(SUMIF($A$3:$A$23,B30,$E$3:$E$23)-SUMIF($A$3:$A$23,B30,$F$3:$F$23))/SUMIF($A$3:$A$23,B30,$E$3:$E$23)</f>
        <v>0.20162731552486154</v>
      </c>
      <c r="E30" s="4"/>
      <c r="F30" s="5">
        <v>0</v>
      </c>
      <c r="H30" s="5"/>
    </row>
    <row r="31" spans="1:9">
      <c r="B31">
        <v>2009</v>
      </c>
      <c r="C31" s="9">
        <f>D31-F31</f>
        <v>0.23772120688964649</v>
      </c>
      <c r="D31" s="5">
        <f t="shared" ref="D31:D36" si="0">(SUMIF($A$3:$A$23,B31,$E$3:$E$23)-SUMIF($A$3:$A$23,B31,$F$3:$F$23))/SUMIF($A$3:$A$23,B31,$E$3:$E$23)</f>
        <v>0.23797535760732302</v>
      </c>
      <c r="E31" s="4">
        <f>SQRT((G6^2)+(G7^2)+(G8^2))</f>
        <v>404.72459772047461</v>
      </c>
      <c r="F31" s="5">
        <f>SQRT((G6^2)+(G7^2)+(G8^2))/SUMIF($A$3:$A$23,B31,$E$3:$E$23)</f>
        <v>2.5415071767654587E-4</v>
      </c>
      <c r="H31" s="5"/>
      <c r="I31" s="6"/>
    </row>
    <row r="32" spans="1:9">
      <c r="B32">
        <v>2010</v>
      </c>
      <c r="C32" s="9">
        <f t="shared" ref="C32:C36" si="1">D32-F32</f>
        <v>0.25814912043367727</v>
      </c>
      <c r="D32" s="5">
        <f t="shared" si="0"/>
        <v>0.25814912043367727</v>
      </c>
      <c r="E32" s="4"/>
      <c r="F32">
        <v>0</v>
      </c>
      <c r="H32" s="5"/>
    </row>
    <row r="33" spans="2:9">
      <c r="B33">
        <v>2011</v>
      </c>
      <c r="C33" s="9">
        <f t="shared" si="1"/>
        <v>0.25316027412076025</v>
      </c>
      <c r="D33" s="5">
        <f>(SUMIF($A$3:$A$23,B33,$E$3:$E$23)-SUMIF($A$3:$A$23,B33,$F$3:$F$23))/SUMIF($A$3:$A$23,B33,$E$3:$E$23)</f>
        <v>0.25349588085599323</v>
      </c>
      <c r="E33" s="4">
        <f>SQRT((G12^2)+(G13^2)+(G14^2))</f>
        <v>544.65952667698741</v>
      </c>
      <c r="F33" s="5">
        <f>SQRT((G12^2)+(G13^2)+(G14^2))/SUMIF($A$3:$A$23,B33,$E$3:$E$23)</f>
        <v>3.356067352329996E-4</v>
      </c>
      <c r="H33" s="5"/>
      <c r="I33" s="6"/>
    </row>
    <row r="34" spans="2:9">
      <c r="B34">
        <v>2012</v>
      </c>
      <c r="C34" s="9">
        <f t="shared" si="1"/>
        <v>0.25739830504195566</v>
      </c>
      <c r="D34" s="5">
        <f t="shared" si="0"/>
        <v>0.25773053712516719</v>
      </c>
      <c r="E34" s="4">
        <f>SQRT((G15^2)+(G16^2)+(G17^2))</f>
        <v>546.89852806530757</v>
      </c>
      <c r="F34" s="5">
        <f>SQRT((G15^2)+(G16^2)+(G17^2))/SUMIF($A$3:$A$23,B34,$E$3:$E$23)</f>
        <v>3.3223208321151717E-4</v>
      </c>
      <c r="H34" s="5"/>
    </row>
    <row r="35" spans="2:9">
      <c r="B35">
        <v>2013</v>
      </c>
      <c r="C35" s="9">
        <f t="shared" si="1"/>
        <v>0.26107188613204846</v>
      </c>
      <c r="D35" s="5">
        <f t="shared" si="0"/>
        <v>0.26135985480107998</v>
      </c>
      <c r="E35" s="4">
        <f>SQRT((G18^2)+(G19^2)+(G20^2))</f>
        <v>480.26867480609224</v>
      </c>
      <c r="F35" s="5">
        <f>SQRT((G18^2)+(G19^2)+(G20^2))/SUMIF($A$3:$A$23,B35,$E$3:$E$23)</f>
        <v>2.8796866903154088E-4</v>
      </c>
      <c r="H35" s="5"/>
    </row>
    <row r="36" spans="2:9">
      <c r="B36">
        <v>2014</v>
      </c>
      <c r="C36" s="9">
        <f t="shared" si="1"/>
        <v>0.26514539474840698</v>
      </c>
      <c r="D36" s="5">
        <f t="shared" si="0"/>
        <v>0.2655335631028713</v>
      </c>
      <c r="E36" s="4">
        <f>SQRT((G21^2)+(G22^2)+(G23^2))</f>
        <v>655.81781006617985</v>
      </c>
      <c r="F36" s="5">
        <f>SQRT((G21^2)+(G22^2)+(G23^2))/SUMIF($A$3:$A$23,B36,$E$3:$E$23)</f>
        <v>3.8816835446430604E-4</v>
      </c>
      <c r="H36" s="5"/>
    </row>
  </sheetData>
  <sortState ref="A3:G23">
    <sortCondition ref="A3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D14" sqref="D14"/>
    </sheetView>
  </sheetViews>
  <sheetFormatPr baseColWidth="10" defaultRowHeight="15" x14ac:dyDescent="0"/>
  <cols>
    <col min="1" max="1" width="6.85546875" customWidth="1"/>
    <col min="2" max="2" width="16.5703125" customWidth="1"/>
    <col min="3" max="3" width="10.42578125" customWidth="1"/>
    <col min="4" max="4" width="6.5703125" customWidth="1"/>
    <col min="5" max="5" width="12" customWidth="1"/>
    <col min="6" max="6" width="13.28515625" customWidth="1"/>
    <col min="7" max="14" width="15.42578125" customWidth="1"/>
    <col min="15" max="15" width="24.42578125" bestFit="1" customWidth="1"/>
    <col min="16" max="16" width="28.28515625" bestFit="1" customWidth="1"/>
    <col min="17" max="17" width="28.42578125" bestFit="1" customWidth="1"/>
    <col min="18" max="18" width="12.140625" bestFit="1" customWidth="1"/>
    <col min="19" max="19" width="16.5703125" bestFit="1" customWidth="1"/>
    <col min="20" max="20" width="25" bestFit="1" customWidth="1"/>
    <col min="21" max="21" width="29.42578125" bestFit="1" customWidth="1"/>
    <col min="22" max="22" width="25.140625" bestFit="1" customWidth="1"/>
    <col min="23" max="23" width="29.5703125" bestFit="1" customWidth="1"/>
    <col min="24" max="24" width="12.140625" bestFit="1" customWidth="1"/>
    <col min="25" max="25" width="16.5703125" bestFit="1" customWidth="1"/>
    <col min="26" max="26" width="25" bestFit="1" customWidth="1"/>
    <col min="27" max="27" width="29.42578125" bestFit="1" customWidth="1"/>
    <col min="28" max="28" width="25.140625" bestFit="1" customWidth="1"/>
    <col min="29" max="29" width="29.5703125" bestFit="1" customWidth="1"/>
    <col min="30" max="30" width="12.140625" bestFit="1" customWidth="1"/>
    <col min="31" max="31" width="16.5703125" bestFit="1" customWidth="1"/>
    <col min="32" max="32" width="25" bestFit="1" customWidth="1"/>
    <col min="33" max="33" width="29.42578125" bestFit="1" customWidth="1"/>
    <col min="34" max="34" width="25.140625" bestFit="1" customWidth="1"/>
    <col min="35" max="35" width="29.5703125" bestFit="1" customWidth="1"/>
    <col min="36" max="36" width="16.42578125" bestFit="1" customWidth="1"/>
    <col min="37" max="37" width="20.85546875" bestFit="1" customWidth="1"/>
    <col min="38" max="38" width="29.28515625" bestFit="1" customWidth="1"/>
    <col min="39" max="39" width="33.7109375" bestFit="1" customWidth="1"/>
    <col min="40" max="40" width="29.5703125" bestFit="1" customWidth="1"/>
    <col min="41" max="41" width="34" bestFit="1" customWidth="1"/>
  </cols>
  <sheetData>
    <row r="1" spans="1:41" s="3" customFormat="1">
      <c r="A1" s="2" t="s">
        <v>1501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56</v>
      </c>
      <c r="I1" s="2" t="s">
        <v>58</v>
      </c>
      <c r="J1" s="3" t="s">
        <v>1506</v>
      </c>
      <c r="K1" s="3" t="s">
        <v>1508</v>
      </c>
      <c r="L1" s="3" t="s">
        <v>1510</v>
      </c>
      <c r="M1" s="3" t="s">
        <v>1512</v>
      </c>
      <c r="N1" s="3" t="s">
        <v>1514</v>
      </c>
      <c r="O1" s="3" t="s">
        <v>1516</v>
      </c>
      <c r="P1" s="2" t="s">
        <v>57</v>
      </c>
      <c r="Q1" s="2" t="s">
        <v>59</v>
      </c>
      <c r="R1" s="3" t="s">
        <v>1506</v>
      </c>
      <c r="S1" s="3" t="s">
        <v>1508</v>
      </c>
      <c r="T1" s="3" t="s">
        <v>1510</v>
      </c>
      <c r="U1" s="3" t="s">
        <v>1512</v>
      </c>
      <c r="V1" s="3" t="s">
        <v>1514</v>
      </c>
      <c r="W1" s="3" t="s">
        <v>1516</v>
      </c>
      <c r="X1" s="3" t="s">
        <v>1506</v>
      </c>
      <c r="Y1" s="3" t="s">
        <v>1508</v>
      </c>
      <c r="Z1" s="3" t="s">
        <v>1510</v>
      </c>
      <c r="AA1" s="3" t="s">
        <v>1512</v>
      </c>
      <c r="AB1" s="3" t="s">
        <v>1514</v>
      </c>
      <c r="AC1" s="3" t="s">
        <v>1516</v>
      </c>
      <c r="AD1" s="3" t="s">
        <v>1506</v>
      </c>
      <c r="AE1" s="3" t="s">
        <v>1508</v>
      </c>
      <c r="AF1" s="3" t="s">
        <v>1510</v>
      </c>
      <c r="AG1" s="3" t="s">
        <v>1512</v>
      </c>
      <c r="AH1" s="3" t="s">
        <v>1514</v>
      </c>
      <c r="AI1" s="3" t="s">
        <v>1516</v>
      </c>
      <c r="AJ1" s="3" t="s">
        <v>1506</v>
      </c>
      <c r="AK1" s="3" t="s">
        <v>1508</v>
      </c>
      <c r="AL1" s="3" t="s">
        <v>1510</v>
      </c>
      <c r="AM1" s="3" t="s">
        <v>1512</v>
      </c>
      <c r="AN1" s="3" t="s">
        <v>1514</v>
      </c>
      <c r="AO1" s="3" t="s">
        <v>1516</v>
      </c>
    </row>
    <row r="2" spans="1:41" s="3" customFormat="1">
      <c r="A2" s="2" t="s">
        <v>1524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2000</v>
      </c>
      <c r="I2" s="2">
        <v>2000</v>
      </c>
      <c r="J2" s="2">
        <v>2009</v>
      </c>
      <c r="K2" s="2">
        <v>2009</v>
      </c>
      <c r="L2" s="2">
        <v>2009</v>
      </c>
      <c r="M2" s="2">
        <v>2009</v>
      </c>
      <c r="N2" s="2">
        <v>2009</v>
      </c>
      <c r="O2" s="2">
        <v>2009</v>
      </c>
      <c r="P2" s="2">
        <v>2010</v>
      </c>
      <c r="Q2" s="2">
        <v>2010</v>
      </c>
      <c r="R2" s="2">
        <v>2011</v>
      </c>
      <c r="S2" s="2">
        <v>2011</v>
      </c>
      <c r="T2" s="2">
        <v>2011</v>
      </c>
      <c r="U2" s="2">
        <v>2011</v>
      </c>
      <c r="V2" s="2">
        <v>2011</v>
      </c>
      <c r="W2" s="2">
        <v>2011</v>
      </c>
      <c r="X2" s="2">
        <v>2012</v>
      </c>
      <c r="Y2" s="2">
        <v>2012</v>
      </c>
      <c r="Z2" s="2">
        <v>2012</v>
      </c>
      <c r="AA2" s="2">
        <v>2012</v>
      </c>
      <c r="AB2" s="2">
        <v>2012</v>
      </c>
      <c r="AC2" s="2">
        <v>2012</v>
      </c>
      <c r="AD2" s="2">
        <v>2013</v>
      </c>
      <c r="AE2" s="2">
        <v>2013</v>
      </c>
      <c r="AF2" s="2">
        <v>2013</v>
      </c>
      <c r="AG2" s="2">
        <v>2013</v>
      </c>
      <c r="AH2" s="2">
        <v>2013</v>
      </c>
      <c r="AI2" s="2">
        <v>2013</v>
      </c>
      <c r="AJ2" s="2">
        <v>2014</v>
      </c>
      <c r="AK2" s="2">
        <v>2014</v>
      </c>
      <c r="AL2" s="2">
        <v>2014</v>
      </c>
      <c r="AM2" s="2">
        <v>2014</v>
      </c>
      <c r="AN2" s="2">
        <v>2014</v>
      </c>
      <c r="AO2" s="2">
        <v>2014</v>
      </c>
    </row>
    <row r="3" spans="1:41" s="3" customFormat="1">
      <c r="A3" s="2" t="s">
        <v>1502</v>
      </c>
      <c r="B3" s="2" t="s">
        <v>67</v>
      </c>
      <c r="C3" s="2" t="s">
        <v>68</v>
      </c>
      <c r="D3" s="2" t="s">
        <v>69</v>
      </c>
      <c r="E3" s="2" t="s">
        <v>70</v>
      </c>
      <c r="F3" s="2" t="s">
        <v>71</v>
      </c>
      <c r="G3" s="2" t="s">
        <v>72</v>
      </c>
      <c r="H3" s="2" t="s">
        <v>116</v>
      </c>
      <c r="I3" s="2" t="s">
        <v>118</v>
      </c>
      <c r="J3" s="3" t="s">
        <v>1507</v>
      </c>
      <c r="K3" s="3" t="s">
        <v>1509</v>
      </c>
      <c r="L3" s="3" t="s">
        <v>1525</v>
      </c>
      <c r="M3" s="3" t="s">
        <v>1526</v>
      </c>
      <c r="N3" s="3" t="s">
        <v>1527</v>
      </c>
      <c r="O3" s="3" t="s">
        <v>1528</v>
      </c>
      <c r="P3" s="2" t="s">
        <v>117</v>
      </c>
      <c r="Q3" s="2" t="s">
        <v>119</v>
      </c>
      <c r="R3" s="3" t="s">
        <v>1507</v>
      </c>
      <c r="S3" s="3" t="s">
        <v>1509</v>
      </c>
      <c r="T3" s="3" t="s">
        <v>1511</v>
      </c>
      <c r="U3" s="3" t="s">
        <v>1513</v>
      </c>
      <c r="V3" s="3" t="s">
        <v>1515</v>
      </c>
      <c r="W3" s="3" t="s">
        <v>1517</v>
      </c>
      <c r="X3" s="3" t="s">
        <v>1507</v>
      </c>
      <c r="Y3" s="3" t="s">
        <v>1509</v>
      </c>
      <c r="Z3" s="3" t="s">
        <v>1511</v>
      </c>
      <c r="AA3" s="3" t="s">
        <v>1513</v>
      </c>
      <c r="AB3" s="3" t="s">
        <v>1515</v>
      </c>
      <c r="AC3" s="3" t="s">
        <v>1517</v>
      </c>
      <c r="AD3" s="3" t="s">
        <v>1507</v>
      </c>
      <c r="AE3" s="3" t="s">
        <v>1509</v>
      </c>
      <c r="AF3" s="3" t="s">
        <v>1511</v>
      </c>
      <c r="AG3" s="3" t="s">
        <v>1513</v>
      </c>
      <c r="AH3" s="3" t="s">
        <v>1515</v>
      </c>
      <c r="AI3" s="3" t="s">
        <v>1517</v>
      </c>
      <c r="AJ3" s="3" t="s">
        <v>1518</v>
      </c>
      <c r="AK3" s="3" t="s">
        <v>1519</v>
      </c>
      <c r="AL3" s="3" t="s">
        <v>1520</v>
      </c>
      <c r="AM3" s="3" t="s">
        <v>1521</v>
      </c>
      <c r="AN3" s="3" t="s">
        <v>1522</v>
      </c>
      <c r="AO3" s="3" t="s">
        <v>1523</v>
      </c>
    </row>
    <row r="4" spans="1:41">
      <c r="A4" t="s">
        <v>1503</v>
      </c>
      <c r="B4" t="s">
        <v>466</v>
      </c>
      <c r="C4">
        <v>41</v>
      </c>
      <c r="D4">
        <v>410</v>
      </c>
      <c r="E4" t="s">
        <v>469</v>
      </c>
      <c r="F4">
        <v>5</v>
      </c>
      <c r="G4">
        <v>50</v>
      </c>
      <c r="H4">
        <v>91142</v>
      </c>
      <c r="I4">
        <v>37059</v>
      </c>
      <c r="J4">
        <v>140370</v>
      </c>
      <c r="K4">
        <v>916</v>
      </c>
      <c r="L4">
        <v>100239</v>
      </c>
      <c r="M4">
        <v>1036</v>
      </c>
      <c r="N4">
        <v>40131</v>
      </c>
      <c r="O4">
        <v>936</v>
      </c>
      <c r="P4">
        <v>100982</v>
      </c>
      <c r="Q4">
        <v>44808</v>
      </c>
      <c r="R4">
        <v>144588</v>
      </c>
      <c r="S4">
        <v>901</v>
      </c>
      <c r="T4">
        <v>101656</v>
      </c>
      <c r="U4">
        <v>1272</v>
      </c>
      <c r="V4">
        <v>42932</v>
      </c>
      <c r="W4">
        <v>1267</v>
      </c>
      <c r="X4">
        <v>145004</v>
      </c>
      <c r="Y4">
        <v>1070</v>
      </c>
      <c r="Z4">
        <v>100759</v>
      </c>
      <c r="AA4">
        <v>1420</v>
      </c>
      <c r="AB4">
        <v>44245</v>
      </c>
      <c r="AC4">
        <v>1282</v>
      </c>
      <c r="AD4">
        <v>146527</v>
      </c>
      <c r="AE4">
        <v>937</v>
      </c>
      <c r="AF4">
        <v>100826</v>
      </c>
      <c r="AG4">
        <v>1307</v>
      </c>
      <c r="AH4">
        <v>45701</v>
      </c>
      <c r="AI4">
        <v>1331</v>
      </c>
      <c r="AJ4">
        <v>147736</v>
      </c>
      <c r="AK4">
        <v>821</v>
      </c>
      <c r="AL4">
        <v>101198</v>
      </c>
      <c r="AM4">
        <v>1093</v>
      </c>
      <c r="AN4">
        <v>46538</v>
      </c>
      <c r="AO4">
        <v>1098</v>
      </c>
    </row>
    <row r="5" spans="1:41">
      <c r="A5" t="s">
        <v>1504</v>
      </c>
      <c r="B5" t="s">
        <v>466</v>
      </c>
      <c r="C5">
        <v>41</v>
      </c>
      <c r="D5">
        <v>410</v>
      </c>
      <c r="E5" t="s">
        <v>717</v>
      </c>
      <c r="F5">
        <v>51</v>
      </c>
      <c r="G5">
        <v>510</v>
      </c>
      <c r="H5">
        <v>154755</v>
      </c>
      <c r="I5">
        <v>117343</v>
      </c>
      <c r="J5">
        <v>290080</v>
      </c>
      <c r="K5">
        <v>1408</v>
      </c>
      <c r="L5">
        <v>164750</v>
      </c>
      <c r="M5">
        <v>1641</v>
      </c>
      <c r="N5">
        <v>125330</v>
      </c>
      <c r="O5">
        <v>1709</v>
      </c>
      <c r="P5">
        <v>166210</v>
      </c>
      <c r="Q5">
        <v>138330</v>
      </c>
      <c r="R5">
        <v>302224</v>
      </c>
      <c r="S5">
        <v>1335</v>
      </c>
      <c r="T5">
        <v>166916</v>
      </c>
      <c r="U5">
        <v>1713</v>
      </c>
      <c r="V5">
        <v>135308</v>
      </c>
      <c r="W5">
        <v>1949</v>
      </c>
      <c r="X5">
        <v>303654</v>
      </c>
      <c r="Y5">
        <v>1375</v>
      </c>
      <c r="Z5">
        <v>166200</v>
      </c>
      <c r="AA5">
        <v>1666</v>
      </c>
      <c r="AB5">
        <v>137454</v>
      </c>
      <c r="AC5">
        <v>1936</v>
      </c>
      <c r="AD5">
        <v>305939</v>
      </c>
      <c r="AE5">
        <v>1489</v>
      </c>
      <c r="AF5">
        <v>165713</v>
      </c>
      <c r="AG5">
        <v>1967</v>
      </c>
      <c r="AH5">
        <v>140226</v>
      </c>
      <c r="AI5">
        <v>1836</v>
      </c>
      <c r="AJ5">
        <v>308595</v>
      </c>
      <c r="AK5">
        <v>1340</v>
      </c>
      <c r="AL5">
        <v>165606</v>
      </c>
      <c r="AM5">
        <v>1855</v>
      </c>
      <c r="AN5">
        <v>142989</v>
      </c>
      <c r="AO5">
        <v>1754</v>
      </c>
    </row>
    <row r="6" spans="1:41">
      <c r="A6" t="s">
        <v>1505</v>
      </c>
      <c r="B6" t="s">
        <v>466</v>
      </c>
      <c r="C6">
        <v>41</v>
      </c>
      <c r="D6">
        <v>410</v>
      </c>
      <c r="E6" t="s">
        <v>249</v>
      </c>
      <c r="F6">
        <v>67</v>
      </c>
      <c r="G6">
        <v>670</v>
      </c>
      <c r="H6">
        <v>102477</v>
      </c>
      <c r="I6">
        <v>66685</v>
      </c>
      <c r="J6">
        <v>191390</v>
      </c>
      <c r="K6">
        <v>1240</v>
      </c>
      <c r="L6">
        <v>120919</v>
      </c>
      <c r="M6">
        <v>1591</v>
      </c>
      <c r="N6">
        <v>70471</v>
      </c>
      <c r="O6">
        <v>1474</v>
      </c>
      <c r="P6">
        <v>123071</v>
      </c>
      <c r="Q6">
        <v>77863</v>
      </c>
      <c r="R6">
        <v>198593</v>
      </c>
      <c r="S6">
        <v>997</v>
      </c>
      <c r="T6">
        <v>123774</v>
      </c>
      <c r="U6">
        <v>1378</v>
      </c>
      <c r="V6">
        <v>74819</v>
      </c>
      <c r="W6">
        <v>1447</v>
      </c>
      <c r="X6">
        <v>200160</v>
      </c>
      <c r="Y6">
        <v>1056</v>
      </c>
      <c r="Z6">
        <v>123442</v>
      </c>
      <c r="AA6">
        <v>1486</v>
      </c>
      <c r="AB6">
        <v>76718</v>
      </c>
      <c r="AC6">
        <v>1495</v>
      </c>
      <c r="AD6">
        <v>201771</v>
      </c>
      <c r="AE6">
        <v>975</v>
      </c>
      <c r="AF6">
        <v>122999</v>
      </c>
      <c r="AG6">
        <v>1385</v>
      </c>
      <c r="AH6">
        <v>78772</v>
      </c>
      <c r="AI6">
        <v>1306</v>
      </c>
      <c r="AJ6">
        <v>203901</v>
      </c>
      <c r="AK6">
        <v>1237</v>
      </c>
      <c r="AL6">
        <v>123661</v>
      </c>
      <c r="AM6">
        <v>1302</v>
      </c>
      <c r="AN6">
        <v>80240</v>
      </c>
      <c r="AO6">
        <v>1373</v>
      </c>
    </row>
    <row r="10" spans="1:41">
      <c r="B10" t="s">
        <v>1529</v>
      </c>
    </row>
    <row r="12" spans="1:41" ht="30">
      <c r="A12" t="s">
        <v>1524</v>
      </c>
      <c r="B12" s="8" t="s">
        <v>1530</v>
      </c>
      <c r="C12" t="s">
        <v>1534</v>
      </c>
      <c r="D12" t="s">
        <v>1533</v>
      </c>
      <c r="E12" t="s">
        <v>1531</v>
      </c>
      <c r="F12" t="s">
        <v>1532</v>
      </c>
    </row>
    <row r="13" spans="1:41">
      <c r="A13">
        <v>2000</v>
      </c>
      <c r="B13" s="9">
        <f>SUM(I4:I6)/SUM(H4:I6)</f>
        <v>0.38823905412310938</v>
      </c>
    </row>
    <row r="14" spans="1:41">
      <c r="A14">
        <v>2009</v>
      </c>
      <c r="B14" s="9">
        <f>C14-D14</f>
        <v>0.37569267645667975</v>
      </c>
      <c r="C14" s="5">
        <f>(SUM(N4:N6)/SUM(J4:J6))</f>
        <v>0.37940949440370514</v>
      </c>
      <c r="D14" s="5">
        <f>SQRT((E14^2)-((C14^2)*(F14^2)))/SUM(J4:J6)</f>
        <v>3.7168179470253638E-3</v>
      </c>
      <c r="E14">
        <f>SQRT((O4^2)+(O5^2)+(O6^2))</f>
        <v>2443.2464059116101</v>
      </c>
      <c r="F14">
        <f>SQRT((K4^2)+(K5^2)+(K6^2))</f>
        <v>2087.8505693655379</v>
      </c>
    </row>
    <row r="15" spans="1:41">
      <c r="A15">
        <v>2010</v>
      </c>
      <c r="B15" s="9">
        <f>SUM(Q4:Q6)/SUM(P4:Q6)</f>
        <v>0.40076067462657233</v>
      </c>
      <c r="C15" s="6"/>
      <c r="D15" s="6"/>
    </row>
    <row r="16" spans="1:41">
      <c r="A16">
        <v>2011</v>
      </c>
      <c r="B16" s="9">
        <f>C16-D16</f>
        <v>0.38800978833008842</v>
      </c>
      <c r="C16" s="5">
        <f>SUM(V4:V6)/SUM(R4:R6)</f>
        <v>0.39209333674204572</v>
      </c>
      <c r="D16" s="5">
        <f>SQRT((E16^2)-((C16^2)*(F16^2)))/SUM(R4:R6)</f>
        <v>4.0835484119572923E-3</v>
      </c>
      <c r="E16">
        <f>SQRT((W4^2)+(W5^2)+(W6^2))</f>
        <v>2738.1926520973648</v>
      </c>
      <c r="F16">
        <f>SQRT((S4^2)+(S5^2)+(S6^2))</f>
        <v>1894.2109175062844</v>
      </c>
    </row>
    <row r="17" spans="1:6">
      <c r="A17">
        <v>2012</v>
      </c>
      <c r="B17" s="10">
        <f>C17-D17</f>
        <v>0.39422035683713424</v>
      </c>
      <c r="C17" s="5">
        <f>SUM(AB4:AB6)/SUM(X4:X6)</f>
        <v>0.39828888840938442</v>
      </c>
      <c r="D17" s="5">
        <f>SQRT((E17^2)-((C17^2)*(F17^2)))/SUM(X4:X6)</f>
        <v>4.0685315722501676E-3</v>
      </c>
      <c r="E17">
        <f>SQRT((AC4^2)+(AC5^2)+(AC6^2))</f>
        <v>2761.638100837979</v>
      </c>
      <c r="F17">
        <f>SQRT((Y$4^2)+(Y$5^2)+(Y$6^2))</f>
        <v>2037.3171083559869</v>
      </c>
    </row>
    <row r="18" spans="1:6">
      <c r="A18">
        <v>2013</v>
      </c>
      <c r="B18" s="10">
        <f t="shared" ref="B18" si="0">C18-D18</f>
        <v>0.40079033571103834</v>
      </c>
      <c r="C18" s="5">
        <f>SUM(AH4:AH6)/SUM(AD4:AD6)</f>
        <v>0.40459191393944394</v>
      </c>
      <c r="D18" s="5">
        <f>SQRT((AI4^2+AI5^2+AI6^2)-((C18^2)*(AE4^2+AE5^2+AE6^2)))/SUM(AD4:AD6)</f>
        <v>3.8015782284055838E-3</v>
      </c>
    </row>
    <row r="19" spans="1:6">
      <c r="A19">
        <v>2014</v>
      </c>
      <c r="B19" s="10">
        <f>C19-D19</f>
        <v>0.40504232179681138</v>
      </c>
      <c r="C19" s="5">
        <f>SUM(AN4:AN6)/SUM(AJ4:AJ6)</f>
        <v>0.40859425171757807</v>
      </c>
      <c r="D19" s="5">
        <f>SQRT((AO$4^2+AO$5^2+AO$6^2)-((C19^2)*(AK$4^2+AK$5^2+AK$6^2)))/SUM(AJ$4:AJ$6)</f>
        <v>3.5519299207666709E-3</v>
      </c>
    </row>
  </sheetData>
  <sortState ref="A2:F41">
    <sortCondition ref="B2:B4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8"/>
  <sheetViews>
    <sheetView topLeftCell="B9" workbookViewId="0">
      <selection activeCell="D51" sqref="D51:H51"/>
    </sheetView>
  </sheetViews>
  <sheetFormatPr baseColWidth="10" defaultRowHeight="15" x14ac:dyDescent="0"/>
  <cols>
    <col min="1" max="1" width="5" bestFit="1" customWidth="1"/>
    <col min="2" max="2" width="15" bestFit="1" customWidth="1"/>
    <col min="3" max="3" width="7" bestFit="1" customWidth="1"/>
    <col min="4" max="25" width="20.5703125" customWidth="1"/>
  </cols>
  <sheetData>
    <row r="1" spans="1:25" s="8" customFormat="1">
      <c r="A1" s="8" t="s">
        <v>1524</v>
      </c>
      <c r="B1" s="8" t="s">
        <v>1535</v>
      </c>
      <c r="C1" s="8" t="s">
        <v>1536</v>
      </c>
      <c r="D1" s="8" t="s">
        <v>1551</v>
      </c>
      <c r="E1" s="8" t="s">
        <v>1552</v>
      </c>
      <c r="F1" s="8" t="s">
        <v>1553</v>
      </c>
      <c r="G1" s="8" t="s">
        <v>1554</v>
      </c>
      <c r="H1" s="8" t="s">
        <v>1555</v>
      </c>
      <c r="I1" s="8" t="s">
        <v>1556</v>
      </c>
      <c r="J1" s="8" t="s">
        <v>1557</v>
      </c>
      <c r="K1" s="8" t="s">
        <v>1558</v>
      </c>
      <c r="L1" s="8" t="s">
        <v>1559</v>
      </c>
      <c r="M1" s="8" t="s">
        <v>1560</v>
      </c>
      <c r="N1" s="8" t="s">
        <v>1561</v>
      </c>
      <c r="O1" s="8" t="s">
        <v>1562</v>
      </c>
      <c r="P1" s="8" t="s">
        <v>1563</v>
      </c>
      <c r="Q1" s="8" t="s">
        <v>1564</v>
      </c>
      <c r="R1" s="8" t="s">
        <v>1565</v>
      </c>
      <c r="S1" s="8" t="s">
        <v>1566</v>
      </c>
      <c r="T1" s="8" t="s">
        <v>1567</v>
      </c>
      <c r="U1" s="8" t="s">
        <v>1568</v>
      </c>
      <c r="V1" s="8" t="s">
        <v>1569</v>
      </c>
      <c r="W1" s="8" t="s">
        <v>1570</v>
      </c>
      <c r="X1" s="8" t="s">
        <v>1571</v>
      </c>
      <c r="Y1" s="8" t="s">
        <v>1572</v>
      </c>
    </row>
    <row r="2" spans="1:25" s="8" customFormat="1" ht="46" customHeight="1">
      <c r="B2" s="8" t="s">
        <v>1538</v>
      </c>
      <c r="C2" s="8" t="s">
        <v>1539</v>
      </c>
      <c r="D2" s="8" t="s">
        <v>1573</v>
      </c>
      <c r="E2" s="8" t="s">
        <v>1574</v>
      </c>
      <c r="F2" s="8" t="s">
        <v>1575</v>
      </c>
      <c r="G2" s="8" t="s">
        <v>1576</v>
      </c>
      <c r="H2" s="8" t="s">
        <v>1577</v>
      </c>
      <c r="I2" s="8" t="s">
        <v>1578</v>
      </c>
      <c r="J2" s="8" t="s">
        <v>1579</v>
      </c>
      <c r="K2" s="8" t="s">
        <v>1580</v>
      </c>
      <c r="L2" s="8" t="s">
        <v>1581</v>
      </c>
      <c r="M2" s="8" t="s">
        <v>1582</v>
      </c>
      <c r="N2" s="8" t="s">
        <v>1583</v>
      </c>
      <c r="O2" s="8" t="s">
        <v>1584</v>
      </c>
      <c r="P2" s="8" t="s">
        <v>1585</v>
      </c>
      <c r="Q2" s="8" t="s">
        <v>1586</v>
      </c>
      <c r="R2" s="8" t="s">
        <v>1587</v>
      </c>
      <c r="S2" s="8" t="s">
        <v>1588</v>
      </c>
      <c r="T2" s="8" t="s">
        <v>1589</v>
      </c>
      <c r="U2" s="8" t="s">
        <v>1590</v>
      </c>
      <c r="V2" s="8" t="s">
        <v>1591</v>
      </c>
      <c r="W2" s="8" t="s">
        <v>1592</v>
      </c>
      <c r="X2" s="8" t="s">
        <v>1593</v>
      </c>
      <c r="Y2" s="8" t="s">
        <v>1594</v>
      </c>
    </row>
    <row r="3" spans="1:25" s="8" customFormat="1">
      <c r="A3">
        <v>2000</v>
      </c>
      <c r="B3" t="s">
        <v>1543</v>
      </c>
      <c r="C3">
        <v>41005</v>
      </c>
      <c r="D3" s="23">
        <v>128360</v>
      </c>
      <c r="E3" s="22"/>
      <c r="F3" s="26">
        <f>F26*$D3</f>
        <v>6161.28</v>
      </c>
      <c r="G3" s="26">
        <f t="shared" ref="G3:Y17" si="0">G26*$D3</f>
        <v>0</v>
      </c>
      <c r="H3" s="26">
        <f t="shared" si="0"/>
        <v>5262.7599999999993</v>
      </c>
      <c r="I3" s="26">
        <f t="shared" si="0"/>
        <v>0</v>
      </c>
      <c r="J3" s="26">
        <f t="shared" si="0"/>
        <v>12322.56</v>
      </c>
      <c r="K3" s="26">
        <f t="shared" si="0"/>
        <v>0</v>
      </c>
      <c r="L3" s="26">
        <f t="shared" si="0"/>
        <v>15146.480000000001</v>
      </c>
      <c r="M3" s="26">
        <f t="shared" si="0"/>
        <v>0</v>
      </c>
      <c r="N3" s="26">
        <f t="shared" si="0"/>
        <v>21949.56</v>
      </c>
      <c r="O3" s="26">
        <f t="shared" si="0"/>
        <v>0</v>
      </c>
      <c r="P3" s="26">
        <f t="shared" si="0"/>
        <v>27854.12</v>
      </c>
      <c r="Q3" s="26">
        <f t="shared" si="0"/>
        <v>0</v>
      </c>
      <c r="R3" s="26">
        <f t="shared" si="0"/>
        <v>17200.240000000002</v>
      </c>
      <c r="S3" s="26">
        <f t="shared" si="0"/>
        <v>0</v>
      </c>
      <c r="T3" s="26">
        <f t="shared" si="0"/>
        <v>14376.319999999998</v>
      </c>
      <c r="U3" s="26">
        <f t="shared" si="0"/>
        <v>0</v>
      </c>
      <c r="V3" s="26">
        <f t="shared" si="0"/>
        <v>3850.7999999999997</v>
      </c>
      <c r="W3" s="26">
        <f t="shared" si="0"/>
        <v>0</v>
      </c>
      <c r="X3" s="26">
        <f t="shared" si="0"/>
        <v>4235.88</v>
      </c>
      <c r="Y3" s="26">
        <f t="shared" si="0"/>
        <v>0</v>
      </c>
    </row>
    <row r="4" spans="1:25" s="8" customFormat="1">
      <c r="A4">
        <v>2000</v>
      </c>
      <c r="B4" t="s">
        <v>1545</v>
      </c>
      <c r="C4">
        <v>41051</v>
      </c>
      <c r="D4" s="23">
        <v>272356</v>
      </c>
      <c r="E4" s="23"/>
      <c r="F4" s="26">
        <f t="shared" ref="F4:U23" si="1">F27*$D4</f>
        <v>25329.108000000004</v>
      </c>
      <c r="G4" s="26">
        <f t="shared" si="1"/>
        <v>0</v>
      </c>
      <c r="H4" s="26">
        <f t="shared" si="1"/>
        <v>16613.716</v>
      </c>
      <c r="I4" s="26">
        <f t="shared" si="1"/>
        <v>0</v>
      </c>
      <c r="J4" s="26">
        <f t="shared" si="1"/>
        <v>35133.923999999999</v>
      </c>
      <c r="K4" s="26">
        <f t="shared" si="1"/>
        <v>0</v>
      </c>
      <c r="L4" s="26">
        <f t="shared" si="1"/>
        <v>37040.416000000005</v>
      </c>
      <c r="M4" s="26">
        <f t="shared" si="1"/>
        <v>0</v>
      </c>
      <c r="N4" s="26">
        <f t="shared" si="1"/>
        <v>47389.943999999996</v>
      </c>
      <c r="O4" s="26">
        <f t="shared" si="1"/>
        <v>0</v>
      </c>
      <c r="P4" s="26">
        <f t="shared" si="1"/>
        <v>55288.268000000004</v>
      </c>
      <c r="Q4" s="26">
        <f t="shared" si="1"/>
        <v>0</v>
      </c>
      <c r="R4" s="26">
        <f t="shared" si="1"/>
        <v>26963.244000000002</v>
      </c>
      <c r="S4" s="26">
        <f t="shared" si="1"/>
        <v>0</v>
      </c>
      <c r="T4" s="26">
        <f t="shared" si="1"/>
        <v>18520.208000000002</v>
      </c>
      <c r="U4" s="26">
        <f t="shared" si="1"/>
        <v>0</v>
      </c>
      <c r="V4" s="26">
        <f t="shared" si="0"/>
        <v>4630.0520000000006</v>
      </c>
      <c r="W4" s="26">
        <f t="shared" si="0"/>
        <v>0</v>
      </c>
      <c r="X4" s="26">
        <f t="shared" si="0"/>
        <v>5447.12</v>
      </c>
      <c r="Y4" s="26">
        <f t="shared" si="0"/>
        <v>0</v>
      </c>
    </row>
    <row r="5" spans="1:25" s="8" customFormat="1">
      <c r="A5">
        <v>2000</v>
      </c>
      <c r="B5" t="s">
        <v>1547</v>
      </c>
      <c r="C5">
        <v>41067</v>
      </c>
      <c r="D5" s="23">
        <v>169287</v>
      </c>
      <c r="E5" s="23"/>
      <c r="F5" s="26">
        <f t="shared" si="1"/>
        <v>7956.4889999999996</v>
      </c>
      <c r="G5" s="26">
        <f t="shared" si="0"/>
        <v>0</v>
      </c>
      <c r="H5" s="26">
        <f t="shared" si="0"/>
        <v>6771.4800000000005</v>
      </c>
      <c r="I5" s="26">
        <f t="shared" si="0"/>
        <v>0</v>
      </c>
      <c r="J5" s="26">
        <f t="shared" si="0"/>
        <v>16759.413</v>
      </c>
      <c r="K5" s="26">
        <f t="shared" si="0"/>
        <v>0</v>
      </c>
      <c r="L5" s="26">
        <f t="shared" si="0"/>
        <v>20314.439999999999</v>
      </c>
      <c r="M5" s="26">
        <f t="shared" si="0"/>
        <v>0</v>
      </c>
      <c r="N5" s="26">
        <f t="shared" si="0"/>
        <v>28101.642</v>
      </c>
      <c r="O5" s="26">
        <f t="shared" si="0"/>
        <v>0</v>
      </c>
      <c r="P5" s="26">
        <f t="shared" si="0"/>
        <v>39274.583999999995</v>
      </c>
      <c r="Q5" s="26">
        <f t="shared" si="0"/>
        <v>0</v>
      </c>
      <c r="R5" s="26">
        <f t="shared" si="0"/>
        <v>23023.032000000003</v>
      </c>
      <c r="S5" s="26">
        <f t="shared" si="0"/>
        <v>0</v>
      </c>
      <c r="T5" s="26">
        <f t="shared" si="0"/>
        <v>17944.421999999999</v>
      </c>
      <c r="U5" s="26">
        <f t="shared" si="0"/>
        <v>0</v>
      </c>
      <c r="V5" s="26">
        <f t="shared" si="0"/>
        <v>5078.6099999999997</v>
      </c>
      <c r="W5" s="26">
        <f t="shared" si="0"/>
        <v>0</v>
      </c>
      <c r="X5" s="26">
        <f t="shared" si="0"/>
        <v>4062.8879999999999</v>
      </c>
      <c r="Y5" s="26">
        <f t="shared" si="0"/>
        <v>0</v>
      </c>
    </row>
    <row r="6" spans="1:25" s="30" customFormat="1">
      <c r="A6" s="27">
        <v>2009</v>
      </c>
      <c r="B6" s="27" t="s">
        <v>1543</v>
      </c>
      <c r="C6" s="27">
        <v>41005</v>
      </c>
      <c r="D6" s="28">
        <v>140370</v>
      </c>
      <c r="E6" s="28">
        <v>916</v>
      </c>
      <c r="F6" s="29">
        <f t="shared" si="1"/>
        <v>7158.87</v>
      </c>
      <c r="G6" s="29">
        <f t="shared" si="0"/>
        <v>561.48</v>
      </c>
      <c r="H6" s="29">
        <f t="shared" si="0"/>
        <v>5755.1699999999992</v>
      </c>
      <c r="I6" s="29">
        <f t="shared" si="0"/>
        <v>701.85</v>
      </c>
      <c r="J6" s="29">
        <f t="shared" si="0"/>
        <v>11369.970000000001</v>
      </c>
      <c r="K6" s="29">
        <f t="shared" si="0"/>
        <v>701.85</v>
      </c>
      <c r="L6" s="29">
        <f t="shared" si="0"/>
        <v>12352.560000000001</v>
      </c>
      <c r="M6" s="29">
        <f t="shared" si="0"/>
        <v>701.85</v>
      </c>
      <c r="N6" s="29">
        <f t="shared" si="0"/>
        <v>19090.32</v>
      </c>
      <c r="O6" s="29">
        <f t="shared" si="0"/>
        <v>982.58999999999992</v>
      </c>
      <c r="P6" s="29">
        <f t="shared" si="0"/>
        <v>27933.629999999997</v>
      </c>
      <c r="Q6" s="29">
        <f t="shared" si="0"/>
        <v>1122.96</v>
      </c>
      <c r="R6" s="29">
        <f t="shared" si="0"/>
        <v>20634.39</v>
      </c>
      <c r="S6" s="29">
        <f t="shared" si="0"/>
        <v>842.22</v>
      </c>
      <c r="T6" s="29">
        <f t="shared" si="0"/>
        <v>21616.98</v>
      </c>
      <c r="U6" s="29">
        <f t="shared" si="0"/>
        <v>842.22</v>
      </c>
      <c r="V6" s="29">
        <f t="shared" si="0"/>
        <v>7158.87</v>
      </c>
      <c r="W6" s="29">
        <f t="shared" si="0"/>
        <v>561.48</v>
      </c>
      <c r="X6" s="29">
        <f t="shared" si="0"/>
        <v>7439.61</v>
      </c>
      <c r="Y6" s="29">
        <f t="shared" si="0"/>
        <v>421.11</v>
      </c>
    </row>
    <row r="7" spans="1:25" s="30" customFormat="1">
      <c r="A7" s="27">
        <v>2009</v>
      </c>
      <c r="B7" s="27" t="s">
        <v>1545</v>
      </c>
      <c r="C7" s="27">
        <v>41051</v>
      </c>
      <c r="D7" s="28">
        <v>290080</v>
      </c>
      <c r="E7" s="28">
        <v>1408</v>
      </c>
      <c r="F7" s="29">
        <f t="shared" si="1"/>
        <v>24076.640000000003</v>
      </c>
      <c r="G7" s="29">
        <f t="shared" si="0"/>
        <v>1160.32</v>
      </c>
      <c r="H7" s="29">
        <f t="shared" si="0"/>
        <v>16824.64</v>
      </c>
      <c r="I7" s="29">
        <f t="shared" si="0"/>
        <v>870.24</v>
      </c>
      <c r="J7" s="29">
        <f t="shared" si="0"/>
        <v>31038.559999999998</v>
      </c>
      <c r="K7" s="29">
        <f t="shared" si="0"/>
        <v>1160.32</v>
      </c>
      <c r="L7" s="29">
        <f t="shared" si="0"/>
        <v>31908.799999999999</v>
      </c>
      <c r="M7" s="29">
        <f t="shared" si="0"/>
        <v>1160.32</v>
      </c>
      <c r="N7" s="29">
        <f t="shared" si="0"/>
        <v>43221.919999999998</v>
      </c>
      <c r="O7" s="29">
        <f t="shared" si="0"/>
        <v>1160.32</v>
      </c>
      <c r="P7" s="29">
        <f t="shared" si="0"/>
        <v>55115.199999999997</v>
      </c>
      <c r="Q7" s="29">
        <f t="shared" si="0"/>
        <v>1450.4</v>
      </c>
      <c r="R7" s="29">
        <f t="shared" si="0"/>
        <v>33939.360000000001</v>
      </c>
      <c r="S7" s="29">
        <f t="shared" si="0"/>
        <v>1160.32</v>
      </c>
      <c r="T7" s="29">
        <f t="shared" si="0"/>
        <v>32198.880000000001</v>
      </c>
      <c r="U7" s="29">
        <f t="shared" si="0"/>
        <v>1160.32</v>
      </c>
      <c r="V7" s="29">
        <f t="shared" si="0"/>
        <v>10732.960000000001</v>
      </c>
      <c r="W7" s="29">
        <f t="shared" si="0"/>
        <v>580.16</v>
      </c>
      <c r="X7" s="29">
        <f t="shared" si="0"/>
        <v>10732.960000000001</v>
      </c>
      <c r="Y7" s="29">
        <f t="shared" si="0"/>
        <v>580.16</v>
      </c>
    </row>
    <row r="8" spans="1:25" s="30" customFormat="1">
      <c r="A8" s="27">
        <v>2009</v>
      </c>
      <c r="B8" s="27" t="s">
        <v>1547</v>
      </c>
      <c r="C8" s="27">
        <v>41067</v>
      </c>
      <c r="D8" s="28">
        <v>191390</v>
      </c>
      <c r="E8" s="28">
        <v>1240</v>
      </c>
      <c r="F8" s="29">
        <f t="shared" si="1"/>
        <v>7272.82</v>
      </c>
      <c r="G8" s="29">
        <f t="shared" si="0"/>
        <v>574.16999999999996</v>
      </c>
      <c r="H8" s="29">
        <f t="shared" si="0"/>
        <v>7846.9899999999989</v>
      </c>
      <c r="I8" s="29">
        <f t="shared" si="0"/>
        <v>574.16999999999996</v>
      </c>
      <c r="J8" s="29">
        <f t="shared" si="0"/>
        <v>16268.150000000001</v>
      </c>
      <c r="K8" s="29">
        <f t="shared" si="0"/>
        <v>765.56000000000006</v>
      </c>
      <c r="L8" s="29">
        <f t="shared" si="0"/>
        <v>18564.829999999998</v>
      </c>
      <c r="M8" s="29">
        <f t="shared" si="0"/>
        <v>956.95</v>
      </c>
      <c r="N8" s="29">
        <f t="shared" si="0"/>
        <v>25454.870000000003</v>
      </c>
      <c r="O8" s="29">
        <f t="shared" si="0"/>
        <v>1148.3399999999999</v>
      </c>
      <c r="P8" s="29">
        <f t="shared" si="0"/>
        <v>38278</v>
      </c>
      <c r="Q8" s="29">
        <f t="shared" si="0"/>
        <v>1339.7299999999998</v>
      </c>
      <c r="R8" s="29">
        <f t="shared" si="0"/>
        <v>27751.55</v>
      </c>
      <c r="S8" s="29">
        <f t="shared" si="0"/>
        <v>956.95</v>
      </c>
      <c r="T8" s="29">
        <f t="shared" si="0"/>
        <v>30431.010000000002</v>
      </c>
      <c r="U8" s="29">
        <f t="shared" si="0"/>
        <v>956.95</v>
      </c>
      <c r="V8" s="29">
        <f t="shared" si="0"/>
        <v>10909.23</v>
      </c>
      <c r="W8" s="29">
        <f t="shared" si="0"/>
        <v>574.16999999999996</v>
      </c>
      <c r="X8" s="29">
        <f t="shared" si="0"/>
        <v>8421.1600000000017</v>
      </c>
      <c r="Y8" s="29">
        <f t="shared" si="0"/>
        <v>574.16999999999996</v>
      </c>
    </row>
    <row r="9" spans="1:25" s="8" customFormat="1">
      <c r="A9">
        <v>2010</v>
      </c>
      <c r="B9" t="s">
        <v>1543</v>
      </c>
      <c r="C9">
        <v>41005</v>
      </c>
      <c r="D9" s="21">
        <v>143357</v>
      </c>
      <c r="E9" s="21">
        <v>843</v>
      </c>
      <c r="F9" s="26">
        <f t="shared" si="1"/>
        <v>6737.7790000000005</v>
      </c>
      <c r="G9" s="26">
        <f t="shared" si="0"/>
        <v>573.428</v>
      </c>
      <c r="H9" s="26">
        <f t="shared" si="0"/>
        <v>5877.6369999999988</v>
      </c>
      <c r="I9" s="26">
        <f t="shared" si="0"/>
        <v>573.428</v>
      </c>
      <c r="J9" s="26">
        <f t="shared" si="0"/>
        <v>12041.988000000001</v>
      </c>
      <c r="K9" s="26">
        <f t="shared" si="0"/>
        <v>716.78499999999997</v>
      </c>
      <c r="L9" s="26">
        <f t="shared" si="0"/>
        <v>12615.416000000001</v>
      </c>
      <c r="M9" s="26">
        <f t="shared" si="0"/>
        <v>860.14200000000005</v>
      </c>
      <c r="N9" s="26">
        <f t="shared" si="0"/>
        <v>19639.908999999996</v>
      </c>
      <c r="O9" s="26">
        <f t="shared" si="0"/>
        <v>1003.4989999999999</v>
      </c>
      <c r="P9" s="26">
        <f t="shared" si="0"/>
        <v>27954.615000000002</v>
      </c>
      <c r="Q9" s="26">
        <f t="shared" si="0"/>
        <v>1003.4989999999999</v>
      </c>
      <c r="R9" s="26">
        <f t="shared" si="0"/>
        <v>21073.478999999999</v>
      </c>
      <c r="S9" s="26">
        <f t="shared" si="0"/>
        <v>1003.4989999999999</v>
      </c>
      <c r="T9" s="26">
        <f t="shared" si="0"/>
        <v>21933.620999999999</v>
      </c>
      <c r="U9" s="26">
        <f t="shared" si="0"/>
        <v>860.14200000000005</v>
      </c>
      <c r="V9" s="26">
        <f t="shared" si="0"/>
        <v>7884.6350000000002</v>
      </c>
      <c r="W9" s="26">
        <f t="shared" si="0"/>
        <v>573.428</v>
      </c>
      <c r="X9" s="26">
        <f t="shared" si="0"/>
        <v>7454.5640000000003</v>
      </c>
      <c r="Y9" s="26">
        <f t="shared" si="0"/>
        <v>573.428</v>
      </c>
    </row>
    <row r="10" spans="1:25" s="8" customFormat="1">
      <c r="A10">
        <v>2010</v>
      </c>
      <c r="B10" t="s">
        <v>1545</v>
      </c>
      <c r="C10">
        <v>41051</v>
      </c>
      <c r="D10" s="21">
        <v>298398</v>
      </c>
      <c r="E10" s="21">
        <v>1313</v>
      </c>
      <c r="F10" s="26">
        <f t="shared" si="1"/>
        <v>24767.034</v>
      </c>
      <c r="G10" s="26">
        <f t="shared" si="0"/>
        <v>895.19400000000007</v>
      </c>
      <c r="H10" s="26">
        <f t="shared" si="0"/>
        <v>16710.287999999997</v>
      </c>
      <c r="I10" s="26">
        <f t="shared" si="0"/>
        <v>895.19400000000007</v>
      </c>
      <c r="J10" s="26">
        <f t="shared" si="0"/>
        <v>32525.382000000001</v>
      </c>
      <c r="K10" s="26">
        <f t="shared" si="0"/>
        <v>1193.5920000000001</v>
      </c>
      <c r="L10" s="26">
        <f t="shared" si="0"/>
        <v>32525.382000000001</v>
      </c>
      <c r="M10" s="26">
        <f t="shared" si="0"/>
        <v>1193.5920000000001</v>
      </c>
      <c r="N10" s="26">
        <f t="shared" si="0"/>
        <v>43566.108</v>
      </c>
      <c r="O10" s="26">
        <f t="shared" si="0"/>
        <v>1193.5920000000001</v>
      </c>
      <c r="P10" s="26">
        <f t="shared" si="0"/>
        <v>56397.221999999994</v>
      </c>
      <c r="Q10" s="26">
        <f t="shared" si="0"/>
        <v>1491.99</v>
      </c>
      <c r="R10" s="26">
        <f t="shared" si="0"/>
        <v>35509.362000000001</v>
      </c>
      <c r="S10" s="26">
        <f t="shared" si="0"/>
        <v>1193.5920000000001</v>
      </c>
      <c r="T10" s="26">
        <f t="shared" si="0"/>
        <v>33718.974000000002</v>
      </c>
      <c r="U10" s="26">
        <f t="shared" si="0"/>
        <v>1193.5920000000001</v>
      </c>
      <c r="V10" s="26">
        <f t="shared" si="0"/>
        <v>11040.726000000002</v>
      </c>
      <c r="W10" s="26">
        <f t="shared" si="0"/>
        <v>596.79600000000005</v>
      </c>
      <c r="X10" s="26">
        <f t="shared" si="0"/>
        <v>11637.522000000001</v>
      </c>
      <c r="Y10" s="26">
        <f t="shared" si="0"/>
        <v>596.79600000000005</v>
      </c>
    </row>
    <row r="11" spans="1:25" s="8" customFormat="1">
      <c r="A11">
        <v>2010</v>
      </c>
      <c r="B11" t="s">
        <v>1547</v>
      </c>
      <c r="C11">
        <v>41067</v>
      </c>
      <c r="D11" s="21">
        <v>196438</v>
      </c>
      <c r="E11" s="21">
        <v>1051</v>
      </c>
      <c r="F11" s="26">
        <f t="shared" si="1"/>
        <v>7661.0820000000003</v>
      </c>
      <c r="G11" s="26">
        <f t="shared" si="0"/>
        <v>589.31399999999996</v>
      </c>
      <c r="H11" s="26">
        <f t="shared" si="0"/>
        <v>7661.0820000000003</v>
      </c>
      <c r="I11" s="26">
        <f t="shared" si="0"/>
        <v>589.31399999999996</v>
      </c>
      <c r="J11" s="26">
        <f t="shared" si="0"/>
        <v>16304.354000000001</v>
      </c>
      <c r="K11" s="26">
        <f t="shared" si="0"/>
        <v>785.75200000000007</v>
      </c>
      <c r="L11" s="26">
        <f t="shared" si="0"/>
        <v>18661.61</v>
      </c>
      <c r="M11" s="26">
        <f t="shared" si="0"/>
        <v>982.19</v>
      </c>
      <c r="N11" s="26">
        <f t="shared" si="0"/>
        <v>27108.444000000003</v>
      </c>
      <c r="O11" s="26">
        <f t="shared" si="0"/>
        <v>1178.6279999999999</v>
      </c>
      <c r="P11" s="26">
        <f t="shared" si="0"/>
        <v>38501.847999999998</v>
      </c>
      <c r="Q11" s="26">
        <f t="shared" si="0"/>
        <v>1178.6279999999999</v>
      </c>
      <c r="R11" s="26">
        <f t="shared" si="0"/>
        <v>27697.757999999998</v>
      </c>
      <c r="S11" s="26">
        <f t="shared" si="0"/>
        <v>982.19</v>
      </c>
      <c r="T11" s="26">
        <f t="shared" si="0"/>
        <v>31626.518</v>
      </c>
      <c r="U11" s="26">
        <f t="shared" si="0"/>
        <v>982.19</v>
      </c>
      <c r="V11" s="26">
        <f t="shared" si="0"/>
        <v>11786.279999999999</v>
      </c>
      <c r="W11" s="26">
        <f t="shared" si="0"/>
        <v>589.31399999999996</v>
      </c>
      <c r="X11" s="26">
        <f t="shared" si="0"/>
        <v>9232.5859999999993</v>
      </c>
      <c r="Y11" s="26">
        <f t="shared" si="0"/>
        <v>589.31399999999996</v>
      </c>
    </row>
    <row r="12" spans="1:25" s="30" customFormat="1">
      <c r="A12" s="27">
        <v>2011</v>
      </c>
      <c r="B12" s="27" t="s">
        <v>1543</v>
      </c>
      <c r="C12" s="27">
        <v>41005</v>
      </c>
      <c r="D12" s="28">
        <v>144588</v>
      </c>
      <c r="E12" s="28">
        <v>901</v>
      </c>
      <c r="F12" s="29">
        <f t="shared" si="1"/>
        <v>6506.46</v>
      </c>
      <c r="G12" s="29">
        <f t="shared" si="0"/>
        <v>578.35199999999998</v>
      </c>
      <c r="H12" s="29">
        <f t="shared" si="0"/>
        <v>5638.9319999999998</v>
      </c>
      <c r="I12" s="29">
        <f t="shared" si="0"/>
        <v>578.35199999999998</v>
      </c>
      <c r="J12" s="29">
        <f t="shared" si="0"/>
        <v>12145.392000000002</v>
      </c>
      <c r="K12" s="29">
        <f t="shared" si="0"/>
        <v>867.52800000000002</v>
      </c>
      <c r="L12" s="29">
        <f t="shared" si="0"/>
        <v>12434.567999999999</v>
      </c>
      <c r="M12" s="29">
        <f t="shared" si="0"/>
        <v>722.94</v>
      </c>
      <c r="N12" s="29">
        <f t="shared" si="0"/>
        <v>19808.555999999997</v>
      </c>
      <c r="O12" s="29">
        <f t="shared" si="0"/>
        <v>1012.1159999999999</v>
      </c>
      <c r="P12" s="29">
        <f t="shared" si="0"/>
        <v>27471.72</v>
      </c>
      <c r="Q12" s="29">
        <f t="shared" si="0"/>
        <v>1012.1159999999999</v>
      </c>
      <c r="R12" s="29">
        <f t="shared" si="0"/>
        <v>21543.611999999997</v>
      </c>
      <c r="S12" s="29">
        <f t="shared" si="0"/>
        <v>1012.1159999999999</v>
      </c>
      <c r="T12" s="29">
        <f t="shared" si="0"/>
        <v>22555.727999999999</v>
      </c>
      <c r="U12" s="29">
        <f t="shared" si="0"/>
        <v>867.52800000000002</v>
      </c>
      <c r="V12" s="29">
        <f t="shared" si="0"/>
        <v>8964.4560000000001</v>
      </c>
      <c r="W12" s="29">
        <f t="shared" si="0"/>
        <v>578.35199999999998</v>
      </c>
      <c r="X12" s="29">
        <f t="shared" si="0"/>
        <v>7663.1639999999998</v>
      </c>
      <c r="Y12" s="29">
        <f t="shared" si="0"/>
        <v>433.76400000000001</v>
      </c>
    </row>
    <row r="13" spans="1:25" s="30" customFormat="1">
      <c r="A13" s="27">
        <v>2011</v>
      </c>
      <c r="B13" s="27" t="s">
        <v>1545</v>
      </c>
      <c r="C13" s="27">
        <v>41051</v>
      </c>
      <c r="D13" s="28">
        <v>302224</v>
      </c>
      <c r="E13" s="28">
        <v>1335</v>
      </c>
      <c r="F13" s="29">
        <f t="shared" si="1"/>
        <v>25386.816000000003</v>
      </c>
      <c r="G13" s="29">
        <f t="shared" si="0"/>
        <v>1208.896</v>
      </c>
      <c r="H13" s="29">
        <f t="shared" si="0"/>
        <v>16622.32</v>
      </c>
      <c r="I13" s="29">
        <f t="shared" si="0"/>
        <v>906.67200000000003</v>
      </c>
      <c r="J13" s="29">
        <f t="shared" si="0"/>
        <v>32337.968000000001</v>
      </c>
      <c r="K13" s="29">
        <f t="shared" si="0"/>
        <v>1208.896</v>
      </c>
      <c r="L13" s="29">
        <f t="shared" si="0"/>
        <v>32337.968000000001</v>
      </c>
      <c r="M13" s="29">
        <f t="shared" si="0"/>
        <v>1208.896</v>
      </c>
      <c r="N13" s="29">
        <f t="shared" si="0"/>
        <v>42311.360000000001</v>
      </c>
      <c r="O13" s="29">
        <f t="shared" si="0"/>
        <v>1511.1200000000001</v>
      </c>
      <c r="P13" s="29">
        <f t="shared" si="0"/>
        <v>57422.559999999998</v>
      </c>
      <c r="Q13" s="29">
        <f t="shared" si="0"/>
        <v>1511.1200000000001</v>
      </c>
      <c r="R13" s="29">
        <f t="shared" si="0"/>
        <v>35964.656000000003</v>
      </c>
      <c r="S13" s="29">
        <f t="shared" si="0"/>
        <v>1208.896</v>
      </c>
      <c r="T13" s="29">
        <f t="shared" si="0"/>
        <v>35360.207999999999</v>
      </c>
      <c r="U13" s="29">
        <f t="shared" si="0"/>
        <v>1208.896</v>
      </c>
      <c r="V13" s="29">
        <f t="shared" si="0"/>
        <v>12088.960000000001</v>
      </c>
      <c r="W13" s="29">
        <f t="shared" si="0"/>
        <v>604.44799999999998</v>
      </c>
      <c r="X13" s="29">
        <f t="shared" si="0"/>
        <v>12088.960000000001</v>
      </c>
      <c r="Y13" s="29">
        <f t="shared" si="0"/>
        <v>604.44799999999998</v>
      </c>
    </row>
    <row r="14" spans="1:25" s="30" customFormat="1">
      <c r="A14" s="27">
        <v>2011</v>
      </c>
      <c r="B14" s="27" t="s">
        <v>1547</v>
      </c>
      <c r="C14" s="27">
        <v>41067</v>
      </c>
      <c r="D14" s="28">
        <v>198593</v>
      </c>
      <c r="E14" s="28">
        <v>997</v>
      </c>
      <c r="F14" s="29">
        <f t="shared" si="1"/>
        <v>8738.0920000000006</v>
      </c>
      <c r="G14" s="29">
        <f t="shared" si="0"/>
        <v>595.779</v>
      </c>
      <c r="H14" s="29">
        <f t="shared" si="0"/>
        <v>7546.5339999999997</v>
      </c>
      <c r="I14" s="29">
        <f t="shared" si="0"/>
        <v>595.779</v>
      </c>
      <c r="J14" s="29">
        <f t="shared" si="0"/>
        <v>15887.44</v>
      </c>
      <c r="K14" s="29">
        <f t="shared" si="0"/>
        <v>794.37200000000007</v>
      </c>
      <c r="L14" s="29">
        <f t="shared" si="0"/>
        <v>18469.149000000001</v>
      </c>
      <c r="M14" s="29">
        <f t="shared" si="0"/>
        <v>992.96500000000003</v>
      </c>
      <c r="N14" s="29">
        <f t="shared" si="0"/>
        <v>26412.869000000002</v>
      </c>
      <c r="O14" s="29">
        <f t="shared" si="0"/>
        <v>992.96500000000003</v>
      </c>
      <c r="P14" s="29">
        <f t="shared" si="0"/>
        <v>38725.635000000002</v>
      </c>
      <c r="Q14" s="29">
        <f t="shared" si="0"/>
        <v>1191.558</v>
      </c>
      <c r="R14" s="29">
        <f t="shared" si="0"/>
        <v>28200.205999999998</v>
      </c>
      <c r="S14" s="29">
        <f t="shared" si="0"/>
        <v>992.96500000000003</v>
      </c>
      <c r="T14" s="29">
        <f t="shared" si="0"/>
        <v>32370.659</v>
      </c>
      <c r="U14" s="29">
        <f t="shared" si="0"/>
        <v>1191.558</v>
      </c>
      <c r="V14" s="29">
        <f t="shared" si="0"/>
        <v>12511.359</v>
      </c>
      <c r="W14" s="29">
        <f t="shared" si="0"/>
        <v>794.37200000000007</v>
      </c>
      <c r="X14" s="29">
        <f t="shared" si="0"/>
        <v>9929.6500000000015</v>
      </c>
      <c r="Y14" s="29">
        <f t="shared" si="0"/>
        <v>595.779</v>
      </c>
    </row>
    <row r="15" spans="1:25" s="8" customFormat="1">
      <c r="A15">
        <v>2012</v>
      </c>
      <c r="B15" s="24" t="s">
        <v>1543</v>
      </c>
      <c r="C15" s="24">
        <v>41005</v>
      </c>
      <c r="D15" s="24">
        <v>145004</v>
      </c>
      <c r="E15" s="24">
        <v>1070</v>
      </c>
      <c r="F15" s="26">
        <f t="shared" si="1"/>
        <v>6960.192</v>
      </c>
      <c r="G15" s="26">
        <f t="shared" si="0"/>
        <v>580.01599999999996</v>
      </c>
      <c r="H15" s="26">
        <f t="shared" si="0"/>
        <v>5655.1559999999999</v>
      </c>
      <c r="I15" s="26">
        <f t="shared" si="0"/>
        <v>580.01599999999996</v>
      </c>
      <c r="J15" s="26">
        <f>J38*$D15</f>
        <v>11890.327999999998</v>
      </c>
      <c r="K15" s="26">
        <f t="shared" si="0"/>
        <v>725.02</v>
      </c>
      <c r="L15" s="26">
        <f t="shared" si="0"/>
        <v>12470.343999999999</v>
      </c>
      <c r="M15" s="26">
        <f t="shared" si="0"/>
        <v>870.024</v>
      </c>
      <c r="N15" s="26">
        <f t="shared" si="0"/>
        <v>19285.531999999999</v>
      </c>
      <c r="O15" s="26">
        <f t="shared" si="0"/>
        <v>870.024</v>
      </c>
      <c r="P15" s="26">
        <f t="shared" si="0"/>
        <v>27550.760000000002</v>
      </c>
      <c r="Q15" s="26">
        <f t="shared" si="0"/>
        <v>1160.0319999999999</v>
      </c>
      <c r="R15" s="26">
        <f t="shared" si="0"/>
        <v>21605.595999999998</v>
      </c>
      <c r="S15" s="26">
        <f t="shared" si="0"/>
        <v>870.024</v>
      </c>
      <c r="T15" s="26">
        <f t="shared" si="0"/>
        <v>22910.632000000001</v>
      </c>
      <c r="U15" s="26">
        <f t="shared" si="0"/>
        <v>870.024</v>
      </c>
      <c r="V15" s="26">
        <f t="shared" si="0"/>
        <v>9135.2520000000004</v>
      </c>
      <c r="W15" s="26">
        <f t="shared" si="0"/>
        <v>580.01599999999996</v>
      </c>
      <c r="X15" s="26">
        <f t="shared" si="0"/>
        <v>7540.2080000000005</v>
      </c>
      <c r="Y15" s="26">
        <f t="shared" si="0"/>
        <v>580.01599999999996</v>
      </c>
    </row>
    <row r="16" spans="1:25" s="8" customFormat="1">
      <c r="A16">
        <v>2012</v>
      </c>
      <c r="B16" s="24" t="s">
        <v>1545</v>
      </c>
      <c r="C16" s="24">
        <v>41051</v>
      </c>
      <c r="D16" s="24">
        <v>303654</v>
      </c>
      <c r="E16" s="24">
        <v>1375</v>
      </c>
      <c r="F16" s="26">
        <f t="shared" si="1"/>
        <v>25203.282000000003</v>
      </c>
      <c r="G16" s="26">
        <f t="shared" si="0"/>
        <v>1214.616</v>
      </c>
      <c r="H16" s="26">
        <f t="shared" si="0"/>
        <v>17004.624</v>
      </c>
      <c r="I16" s="26">
        <f t="shared" si="0"/>
        <v>910.96199999999999</v>
      </c>
      <c r="J16" s="26">
        <f t="shared" si="0"/>
        <v>32490.977999999999</v>
      </c>
      <c r="K16" s="26">
        <f t="shared" si="0"/>
        <v>910.96199999999999</v>
      </c>
      <c r="L16" s="26">
        <f t="shared" si="0"/>
        <v>31276.362000000001</v>
      </c>
      <c r="M16" s="26">
        <f t="shared" si="0"/>
        <v>1214.616</v>
      </c>
      <c r="N16" s="26">
        <f t="shared" si="0"/>
        <v>42207.906000000003</v>
      </c>
      <c r="O16" s="26">
        <f t="shared" si="0"/>
        <v>1518.27</v>
      </c>
      <c r="P16" s="26">
        <f t="shared" si="0"/>
        <v>55872.335999999996</v>
      </c>
      <c r="Q16" s="26">
        <f t="shared" si="0"/>
        <v>1518.27</v>
      </c>
      <c r="R16" s="26">
        <f t="shared" si="0"/>
        <v>36134.826000000001</v>
      </c>
      <c r="S16" s="26">
        <f t="shared" si="0"/>
        <v>1214.616</v>
      </c>
      <c r="T16" s="26">
        <f t="shared" si="0"/>
        <v>37956.75</v>
      </c>
      <c r="U16" s="26">
        <f t="shared" si="0"/>
        <v>910.96199999999999</v>
      </c>
      <c r="V16" s="26">
        <f t="shared" si="0"/>
        <v>13057.121999999999</v>
      </c>
      <c r="W16" s="26">
        <f t="shared" si="0"/>
        <v>607.30799999999999</v>
      </c>
      <c r="X16" s="26">
        <f t="shared" si="0"/>
        <v>13057.121999999999</v>
      </c>
      <c r="Y16" s="26">
        <f t="shared" si="0"/>
        <v>607.30799999999999</v>
      </c>
    </row>
    <row r="17" spans="1:25" s="8" customFormat="1">
      <c r="A17">
        <v>2012</v>
      </c>
      <c r="B17" s="24" t="s">
        <v>1547</v>
      </c>
      <c r="C17" s="24">
        <v>41067</v>
      </c>
      <c r="D17" s="24">
        <v>200160</v>
      </c>
      <c r="E17" s="24">
        <v>1056</v>
      </c>
      <c r="F17" s="26">
        <f t="shared" si="1"/>
        <v>9007.1999999999989</v>
      </c>
      <c r="G17" s="26">
        <f t="shared" si="0"/>
        <v>600.48</v>
      </c>
      <c r="H17" s="26">
        <f t="shared" si="0"/>
        <v>7405.920000000001</v>
      </c>
      <c r="I17" s="26">
        <f t="shared" si="0"/>
        <v>600.48</v>
      </c>
      <c r="J17" s="26">
        <f t="shared" si="0"/>
        <v>15412.32</v>
      </c>
      <c r="K17" s="26">
        <f t="shared" ref="G17:Y23" si="2">K40*$D17</f>
        <v>800.64</v>
      </c>
      <c r="L17" s="26">
        <f t="shared" si="2"/>
        <v>18414.72</v>
      </c>
      <c r="M17" s="26">
        <f t="shared" si="2"/>
        <v>1000.8000000000001</v>
      </c>
      <c r="N17" s="26">
        <f t="shared" si="2"/>
        <v>26821.440000000002</v>
      </c>
      <c r="O17" s="26">
        <f t="shared" si="2"/>
        <v>1000.8000000000001</v>
      </c>
      <c r="P17" s="26">
        <f t="shared" si="2"/>
        <v>38430.720000000001</v>
      </c>
      <c r="Q17" s="26">
        <f t="shared" si="2"/>
        <v>1401.12</v>
      </c>
      <c r="R17" s="26">
        <f t="shared" si="2"/>
        <v>27822.240000000002</v>
      </c>
      <c r="S17" s="26">
        <f t="shared" si="2"/>
        <v>1200.96</v>
      </c>
      <c r="T17" s="26">
        <f t="shared" si="2"/>
        <v>33827.039999999994</v>
      </c>
      <c r="U17" s="26">
        <f t="shared" si="2"/>
        <v>1200.96</v>
      </c>
      <c r="V17" s="26">
        <f t="shared" si="2"/>
        <v>12810.24</v>
      </c>
      <c r="W17" s="26">
        <f t="shared" si="2"/>
        <v>600.48</v>
      </c>
      <c r="X17" s="26">
        <f t="shared" si="2"/>
        <v>10408.320000000002</v>
      </c>
      <c r="Y17" s="26">
        <f t="shared" si="2"/>
        <v>600.48</v>
      </c>
    </row>
    <row r="18" spans="1:25" s="30" customFormat="1">
      <c r="A18" s="27">
        <v>2013</v>
      </c>
      <c r="B18" s="27" t="s">
        <v>1543</v>
      </c>
      <c r="C18" s="27">
        <v>41005</v>
      </c>
      <c r="D18" s="28">
        <v>147457</v>
      </c>
      <c r="E18" s="28">
        <v>997</v>
      </c>
      <c r="F18" s="29">
        <f t="shared" si="1"/>
        <v>7225.393</v>
      </c>
      <c r="G18" s="29">
        <f t="shared" si="2"/>
        <v>884.74199999999996</v>
      </c>
      <c r="H18" s="29">
        <f t="shared" si="2"/>
        <v>5160.9950000000008</v>
      </c>
      <c r="I18" s="29">
        <f t="shared" si="2"/>
        <v>589.82799999999997</v>
      </c>
      <c r="J18" s="29">
        <f t="shared" si="2"/>
        <v>12386.388000000001</v>
      </c>
      <c r="K18" s="29">
        <f t="shared" si="2"/>
        <v>884.74199999999996</v>
      </c>
      <c r="L18" s="29">
        <f t="shared" si="2"/>
        <v>12533.845000000001</v>
      </c>
      <c r="M18" s="29">
        <f t="shared" si="2"/>
        <v>884.74199999999996</v>
      </c>
      <c r="N18" s="29">
        <f t="shared" si="2"/>
        <v>19611.781000000003</v>
      </c>
      <c r="O18" s="29">
        <f t="shared" si="2"/>
        <v>1327.1130000000001</v>
      </c>
      <c r="P18" s="29">
        <f t="shared" si="2"/>
        <v>29491.4</v>
      </c>
      <c r="Q18" s="29">
        <f t="shared" si="2"/>
        <v>1474.57</v>
      </c>
      <c r="R18" s="29">
        <f t="shared" si="2"/>
        <v>20938.893999999997</v>
      </c>
      <c r="S18" s="29">
        <f t="shared" si="2"/>
        <v>1032.1989999999998</v>
      </c>
      <c r="T18" s="29">
        <f t="shared" si="2"/>
        <v>22855.834999999999</v>
      </c>
      <c r="U18" s="29">
        <f t="shared" si="2"/>
        <v>1179.6559999999999</v>
      </c>
      <c r="V18" s="29">
        <f t="shared" si="2"/>
        <v>8847.42</v>
      </c>
      <c r="W18" s="29">
        <f t="shared" si="2"/>
        <v>884.74199999999996</v>
      </c>
      <c r="X18" s="29">
        <f t="shared" si="2"/>
        <v>8257.5919999999987</v>
      </c>
      <c r="Y18" s="29">
        <f t="shared" si="2"/>
        <v>737.28499999999997</v>
      </c>
    </row>
    <row r="19" spans="1:25" s="30" customFormat="1">
      <c r="A19" s="27">
        <v>2013</v>
      </c>
      <c r="B19" s="27" t="s">
        <v>1545</v>
      </c>
      <c r="C19" s="27">
        <v>41051</v>
      </c>
      <c r="D19" s="28">
        <v>307387</v>
      </c>
      <c r="E19" s="28">
        <v>1563</v>
      </c>
      <c r="F19" s="29">
        <f t="shared" si="1"/>
        <v>26435.281999999999</v>
      </c>
      <c r="G19" s="29">
        <f t="shared" si="2"/>
        <v>1229.548</v>
      </c>
      <c r="H19" s="29">
        <f t="shared" si="2"/>
        <v>17521.059000000001</v>
      </c>
      <c r="I19" s="29">
        <f t="shared" si="2"/>
        <v>922.16100000000006</v>
      </c>
      <c r="J19" s="29">
        <f t="shared" si="2"/>
        <v>31968.248000000003</v>
      </c>
      <c r="K19" s="29">
        <f t="shared" si="2"/>
        <v>1844.3220000000001</v>
      </c>
      <c r="L19" s="29">
        <f t="shared" si="2"/>
        <v>31353.473999999998</v>
      </c>
      <c r="M19" s="29">
        <f t="shared" si="2"/>
        <v>1536.9349999999999</v>
      </c>
      <c r="N19" s="29">
        <f t="shared" si="2"/>
        <v>41804.632000000005</v>
      </c>
      <c r="O19" s="29">
        <f t="shared" si="2"/>
        <v>1844.3220000000001</v>
      </c>
      <c r="P19" s="29">
        <f t="shared" si="2"/>
        <v>52870.563999999998</v>
      </c>
      <c r="Q19" s="29">
        <f t="shared" si="2"/>
        <v>2151.7089999999998</v>
      </c>
      <c r="R19" s="29">
        <f t="shared" si="2"/>
        <v>38423.375</v>
      </c>
      <c r="S19" s="29">
        <f t="shared" si="2"/>
        <v>1536.9349999999999</v>
      </c>
      <c r="T19" s="29">
        <f t="shared" si="2"/>
        <v>39345.536</v>
      </c>
      <c r="U19" s="29">
        <f t="shared" si="2"/>
        <v>1229.548</v>
      </c>
      <c r="V19" s="29">
        <f t="shared" si="2"/>
        <v>13525.028000000002</v>
      </c>
      <c r="W19" s="29">
        <f t="shared" si="2"/>
        <v>922.16100000000006</v>
      </c>
      <c r="X19" s="29">
        <f t="shared" si="2"/>
        <v>14447.189</v>
      </c>
      <c r="Y19" s="29">
        <f t="shared" si="2"/>
        <v>922.16100000000006</v>
      </c>
    </row>
    <row r="20" spans="1:25" s="30" customFormat="1">
      <c r="A20" s="27">
        <v>2013</v>
      </c>
      <c r="B20" s="27" t="s">
        <v>1547</v>
      </c>
      <c r="C20" s="27">
        <v>41067</v>
      </c>
      <c r="D20" s="28">
        <v>202958</v>
      </c>
      <c r="E20" s="28">
        <v>1170</v>
      </c>
      <c r="F20" s="29">
        <f t="shared" si="1"/>
        <v>10147.900000000001</v>
      </c>
      <c r="G20" s="29">
        <f t="shared" si="2"/>
        <v>1014.7900000000001</v>
      </c>
      <c r="H20" s="29">
        <f t="shared" si="2"/>
        <v>7712.4039999999995</v>
      </c>
      <c r="I20" s="29">
        <f t="shared" si="2"/>
        <v>811.83199999999999</v>
      </c>
      <c r="J20" s="29">
        <f t="shared" si="2"/>
        <v>17454.387999999999</v>
      </c>
      <c r="K20" s="29">
        <f t="shared" si="2"/>
        <v>1217.748</v>
      </c>
      <c r="L20" s="29">
        <f t="shared" si="2"/>
        <v>17454.387999999999</v>
      </c>
      <c r="M20" s="29">
        <f t="shared" si="2"/>
        <v>1217.748</v>
      </c>
      <c r="N20" s="29">
        <f t="shared" si="2"/>
        <v>25978.624</v>
      </c>
      <c r="O20" s="29">
        <f t="shared" si="2"/>
        <v>1420.7059999999999</v>
      </c>
      <c r="P20" s="29">
        <f t="shared" si="2"/>
        <v>38562.020000000004</v>
      </c>
      <c r="Q20" s="29">
        <f t="shared" si="2"/>
        <v>1826.6220000000003</v>
      </c>
      <c r="R20" s="29">
        <f t="shared" si="2"/>
        <v>29631.867999999999</v>
      </c>
      <c r="S20" s="29">
        <f t="shared" si="2"/>
        <v>1420.7059999999999</v>
      </c>
      <c r="T20" s="29">
        <f t="shared" si="2"/>
        <v>33893.985999999997</v>
      </c>
      <c r="U20" s="29">
        <f t="shared" si="2"/>
        <v>1420.7059999999999</v>
      </c>
      <c r="V20" s="29">
        <f t="shared" si="2"/>
        <v>11771.563999999998</v>
      </c>
      <c r="W20" s="29">
        <f t="shared" si="2"/>
        <v>1014.7900000000001</v>
      </c>
      <c r="X20" s="29">
        <f t="shared" si="2"/>
        <v>10553.816000000001</v>
      </c>
      <c r="Y20" s="29">
        <f t="shared" si="2"/>
        <v>1014.7900000000001</v>
      </c>
    </row>
    <row r="21" spans="1:25" s="8" customFormat="1">
      <c r="A21">
        <v>2014</v>
      </c>
      <c r="B21" t="s">
        <v>1543</v>
      </c>
      <c r="C21">
        <v>41005</v>
      </c>
      <c r="D21" s="21">
        <v>147736</v>
      </c>
      <c r="E21" s="21">
        <v>821</v>
      </c>
      <c r="F21" s="26">
        <f t="shared" si="1"/>
        <v>6500.3840000000009</v>
      </c>
      <c r="G21" s="26">
        <f t="shared" si="2"/>
        <v>590.94399999999996</v>
      </c>
      <c r="H21" s="26">
        <f t="shared" si="2"/>
        <v>5318.496000000001</v>
      </c>
      <c r="I21" s="26">
        <f t="shared" si="2"/>
        <v>590.94399999999996</v>
      </c>
      <c r="J21" s="26">
        <f t="shared" si="2"/>
        <v>12557.560000000001</v>
      </c>
      <c r="K21" s="26">
        <f t="shared" si="2"/>
        <v>738.68000000000006</v>
      </c>
      <c r="L21" s="26">
        <f t="shared" si="2"/>
        <v>12705.295999999998</v>
      </c>
      <c r="M21" s="26">
        <f t="shared" si="2"/>
        <v>738.68000000000006</v>
      </c>
      <c r="N21" s="26">
        <f t="shared" si="2"/>
        <v>19353.416000000001</v>
      </c>
      <c r="O21" s="26">
        <f t="shared" si="2"/>
        <v>886.41600000000005</v>
      </c>
      <c r="P21" s="26">
        <f t="shared" si="2"/>
        <v>28069.84</v>
      </c>
      <c r="Q21" s="26">
        <f t="shared" si="2"/>
        <v>1181.8879999999999</v>
      </c>
      <c r="R21" s="26">
        <f t="shared" si="2"/>
        <v>21273.984000000004</v>
      </c>
      <c r="S21" s="26">
        <f t="shared" si="2"/>
        <v>886.41600000000005</v>
      </c>
      <c r="T21" s="26">
        <f t="shared" si="2"/>
        <v>23785.495999999999</v>
      </c>
      <c r="U21" s="26">
        <f t="shared" si="2"/>
        <v>886.41600000000005</v>
      </c>
      <c r="V21" s="26">
        <f t="shared" si="2"/>
        <v>9455.1039999999994</v>
      </c>
      <c r="W21" s="26">
        <f t="shared" si="2"/>
        <v>590.94399999999996</v>
      </c>
      <c r="X21" s="26">
        <f t="shared" si="2"/>
        <v>8568.6880000000001</v>
      </c>
      <c r="Y21" s="26">
        <f t="shared" si="2"/>
        <v>443.20800000000003</v>
      </c>
    </row>
    <row r="22" spans="1:25" s="8" customFormat="1">
      <c r="A22">
        <v>2014</v>
      </c>
      <c r="B22" t="s">
        <v>1545</v>
      </c>
      <c r="C22">
        <v>41051</v>
      </c>
      <c r="D22" s="22">
        <v>308595</v>
      </c>
      <c r="E22" s="22">
        <v>1340</v>
      </c>
      <c r="F22" s="26">
        <f t="shared" si="1"/>
        <v>25921.980000000003</v>
      </c>
      <c r="G22" s="26">
        <f t="shared" si="2"/>
        <v>925.78499999999997</v>
      </c>
      <c r="H22" s="26">
        <f t="shared" si="2"/>
        <v>16664.13</v>
      </c>
      <c r="I22" s="26">
        <f t="shared" si="2"/>
        <v>617.19000000000005</v>
      </c>
      <c r="J22" s="26">
        <f t="shared" si="2"/>
        <v>31168.094999999998</v>
      </c>
      <c r="K22" s="26">
        <f t="shared" si="2"/>
        <v>925.78499999999997</v>
      </c>
      <c r="L22" s="26">
        <f t="shared" si="2"/>
        <v>31785.285000000003</v>
      </c>
      <c r="M22" s="26">
        <f t="shared" si="2"/>
        <v>1234.3800000000001</v>
      </c>
      <c r="N22" s="26">
        <f t="shared" si="2"/>
        <v>41351.730000000003</v>
      </c>
      <c r="O22" s="26">
        <f t="shared" si="2"/>
        <v>1542.9750000000001</v>
      </c>
      <c r="P22" s="26">
        <f t="shared" si="2"/>
        <v>54621.314999999995</v>
      </c>
      <c r="Q22" s="26">
        <f t="shared" si="2"/>
        <v>1234.3800000000001</v>
      </c>
      <c r="R22" s="26">
        <f t="shared" si="2"/>
        <v>37648.589999999997</v>
      </c>
      <c r="S22" s="26">
        <f t="shared" si="2"/>
        <v>1234.3800000000001</v>
      </c>
      <c r="T22" s="26">
        <f t="shared" si="2"/>
        <v>40734.54</v>
      </c>
      <c r="U22" s="26">
        <f t="shared" si="2"/>
        <v>1234.3800000000001</v>
      </c>
      <c r="V22" s="26">
        <f t="shared" si="2"/>
        <v>13578.180000000002</v>
      </c>
      <c r="W22" s="26">
        <f t="shared" si="2"/>
        <v>617.19000000000005</v>
      </c>
      <c r="X22" s="26">
        <f t="shared" si="2"/>
        <v>15121.155000000001</v>
      </c>
      <c r="Y22" s="26">
        <f t="shared" si="2"/>
        <v>925.78499999999997</v>
      </c>
    </row>
    <row r="23" spans="1:25" s="8" customFormat="1">
      <c r="A23">
        <v>2014</v>
      </c>
      <c r="B23" t="s">
        <v>1547</v>
      </c>
      <c r="C23">
        <v>41067</v>
      </c>
      <c r="D23" s="22">
        <v>203901</v>
      </c>
      <c r="E23" s="22">
        <v>1237</v>
      </c>
      <c r="F23" s="26">
        <f t="shared" si="1"/>
        <v>9175.5450000000001</v>
      </c>
      <c r="G23" s="26">
        <f t="shared" si="2"/>
        <v>611.70299999999997</v>
      </c>
      <c r="H23" s="26">
        <f t="shared" si="2"/>
        <v>7952.1390000000001</v>
      </c>
      <c r="I23" s="26">
        <f t="shared" si="2"/>
        <v>611.70299999999997</v>
      </c>
      <c r="J23" s="26">
        <f t="shared" si="2"/>
        <v>16719.881999999998</v>
      </c>
      <c r="K23" s="26">
        <f t="shared" si="2"/>
        <v>815.60400000000004</v>
      </c>
      <c r="L23" s="26">
        <f t="shared" si="2"/>
        <v>17331.585000000003</v>
      </c>
      <c r="M23" s="26">
        <f t="shared" si="2"/>
        <v>815.60400000000004</v>
      </c>
      <c r="N23" s="26">
        <f t="shared" si="2"/>
        <v>26711.031000000003</v>
      </c>
      <c r="O23" s="26">
        <f t="shared" si="2"/>
        <v>1019.505</v>
      </c>
      <c r="P23" s="26">
        <f t="shared" si="2"/>
        <v>37517.784</v>
      </c>
      <c r="Q23" s="26">
        <f t="shared" si="2"/>
        <v>1019.505</v>
      </c>
      <c r="R23" s="26">
        <f t="shared" si="2"/>
        <v>29769.545999999998</v>
      </c>
      <c r="S23" s="26">
        <f t="shared" si="2"/>
        <v>1019.505</v>
      </c>
      <c r="T23" s="26">
        <f t="shared" si="2"/>
        <v>34255.368000000002</v>
      </c>
      <c r="U23" s="26">
        <f t="shared" si="2"/>
        <v>1223.4059999999999</v>
      </c>
      <c r="V23" s="26">
        <f t="shared" si="2"/>
        <v>13457.466</v>
      </c>
      <c r="W23" s="26">
        <f t="shared" si="2"/>
        <v>815.60400000000004</v>
      </c>
      <c r="X23" s="26">
        <f t="shared" si="2"/>
        <v>11010.654</v>
      </c>
      <c r="Y23" s="26">
        <f t="shared" si="2"/>
        <v>611.70299999999997</v>
      </c>
    </row>
    <row r="24" spans="1:25" s="8" customFormat="1"/>
    <row r="25" spans="1:25" s="8" customFormat="1" ht="28" hidden="1" customHeight="1">
      <c r="F25" s="25">
        <v>10000</v>
      </c>
      <c r="G25" s="25">
        <v>10000</v>
      </c>
      <c r="H25" s="25">
        <v>14999</v>
      </c>
      <c r="I25" s="25">
        <v>14999</v>
      </c>
      <c r="J25" s="25">
        <v>24999</v>
      </c>
      <c r="K25" s="25">
        <v>24999</v>
      </c>
      <c r="L25" s="25">
        <v>34999</v>
      </c>
      <c r="M25" s="25">
        <v>34999</v>
      </c>
      <c r="N25" s="25">
        <v>49999</v>
      </c>
      <c r="O25" s="25">
        <v>49999</v>
      </c>
      <c r="P25" s="25">
        <v>74999</v>
      </c>
      <c r="Q25" s="25">
        <v>74999</v>
      </c>
      <c r="R25" s="25">
        <v>99999</v>
      </c>
      <c r="S25" s="25">
        <v>99999</v>
      </c>
      <c r="T25" s="25">
        <v>149999</v>
      </c>
      <c r="U25" s="25">
        <v>149999</v>
      </c>
      <c r="V25" s="25">
        <v>199999</v>
      </c>
      <c r="W25" s="25" t="s">
        <v>1605</v>
      </c>
      <c r="X25" s="25">
        <v>200000</v>
      </c>
      <c r="Y25" s="25">
        <v>200000</v>
      </c>
    </row>
    <row r="26" spans="1:25" s="15" customFormat="1" hidden="1">
      <c r="A26">
        <v>2000</v>
      </c>
      <c r="B26" t="s">
        <v>1543</v>
      </c>
      <c r="C26">
        <v>41005</v>
      </c>
      <c r="D26" s="23">
        <v>128360</v>
      </c>
      <c r="E26" s="22"/>
      <c r="F26" s="15">
        <v>4.8000000000000001E-2</v>
      </c>
      <c r="H26" s="15">
        <v>4.0999999999999995E-2</v>
      </c>
      <c r="J26" s="15">
        <v>9.6000000000000002E-2</v>
      </c>
      <c r="L26" s="15">
        <v>0.11800000000000001</v>
      </c>
      <c r="N26" s="15">
        <v>0.17100000000000001</v>
      </c>
      <c r="P26" s="15">
        <v>0.217</v>
      </c>
      <c r="R26" s="15">
        <v>0.13400000000000001</v>
      </c>
      <c r="T26" s="15">
        <v>0.11199999999999999</v>
      </c>
      <c r="V26" s="15">
        <v>0.03</v>
      </c>
      <c r="X26" s="15">
        <v>3.3000000000000002E-2</v>
      </c>
    </row>
    <row r="27" spans="1:25" s="15" customFormat="1" hidden="1">
      <c r="A27">
        <v>2000</v>
      </c>
      <c r="B27" t="s">
        <v>1545</v>
      </c>
      <c r="C27">
        <v>41051</v>
      </c>
      <c r="D27" s="23">
        <v>272356</v>
      </c>
      <c r="E27" s="23"/>
      <c r="F27" s="15">
        <v>9.3000000000000013E-2</v>
      </c>
      <c r="H27" s="15">
        <v>6.0999999999999999E-2</v>
      </c>
      <c r="J27" s="15">
        <v>0.129</v>
      </c>
      <c r="L27" s="15">
        <v>0.13600000000000001</v>
      </c>
      <c r="N27" s="15">
        <v>0.17399999999999999</v>
      </c>
      <c r="P27" s="15">
        <v>0.20300000000000001</v>
      </c>
      <c r="R27" s="15">
        <v>9.9000000000000005E-2</v>
      </c>
      <c r="T27" s="15">
        <v>6.8000000000000005E-2</v>
      </c>
      <c r="V27" s="15">
        <v>1.7000000000000001E-2</v>
      </c>
      <c r="X27" s="15">
        <v>0.02</v>
      </c>
    </row>
    <row r="28" spans="1:25" s="15" customFormat="1" hidden="1">
      <c r="A28">
        <v>2000</v>
      </c>
      <c r="B28" t="s">
        <v>1547</v>
      </c>
      <c r="C28">
        <v>41067</v>
      </c>
      <c r="D28" s="23">
        <v>169287</v>
      </c>
      <c r="E28" s="23"/>
      <c r="F28" s="15">
        <v>4.7E-2</v>
      </c>
      <c r="H28" s="15">
        <v>0.04</v>
      </c>
      <c r="J28" s="15">
        <v>9.9000000000000005E-2</v>
      </c>
      <c r="L28" s="15">
        <v>0.12</v>
      </c>
      <c r="N28" s="15">
        <v>0.16600000000000001</v>
      </c>
      <c r="P28" s="15">
        <v>0.23199999999999998</v>
      </c>
      <c r="R28" s="15">
        <v>0.13600000000000001</v>
      </c>
      <c r="T28" s="15">
        <v>0.106</v>
      </c>
      <c r="V28" s="15">
        <v>0.03</v>
      </c>
      <c r="X28" s="15">
        <v>2.4E-2</v>
      </c>
    </row>
    <row r="29" spans="1:25" s="15" customFormat="1" hidden="1">
      <c r="A29">
        <v>2009</v>
      </c>
      <c r="B29" t="s">
        <v>1543</v>
      </c>
      <c r="C29">
        <v>41005</v>
      </c>
      <c r="D29" s="21">
        <v>140370</v>
      </c>
      <c r="E29" s="21">
        <v>916</v>
      </c>
      <c r="F29" s="15">
        <v>5.0999999999999997E-2</v>
      </c>
      <c r="G29" s="15">
        <v>4.0000000000000001E-3</v>
      </c>
      <c r="H29" s="15">
        <v>4.0999999999999995E-2</v>
      </c>
      <c r="I29" s="15">
        <v>5.0000000000000001E-3</v>
      </c>
      <c r="J29" s="15">
        <v>8.1000000000000003E-2</v>
      </c>
      <c r="K29" s="15">
        <v>5.0000000000000001E-3</v>
      </c>
      <c r="L29" s="15">
        <v>8.8000000000000009E-2</v>
      </c>
      <c r="M29" s="15">
        <v>5.0000000000000001E-3</v>
      </c>
      <c r="N29" s="15">
        <v>0.13600000000000001</v>
      </c>
      <c r="O29" s="15">
        <v>6.9999999999999993E-3</v>
      </c>
      <c r="P29" s="15">
        <v>0.19899999999999998</v>
      </c>
      <c r="Q29" s="15">
        <v>8.0000000000000002E-3</v>
      </c>
      <c r="R29" s="15">
        <v>0.14699999999999999</v>
      </c>
      <c r="S29" s="15">
        <v>6.0000000000000001E-3</v>
      </c>
      <c r="T29" s="15">
        <v>0.154</v>
      </c>
      <c r="U29" s="15">
        <v>6.0000000000000001E-3</v>
      </c>
      <c r="V29" s="15">
        <v>5.0999999999999997E-2</v>
      </c>
      <c r="W29" s="15">
        <v>4.0000000000000001E-3</v>
      </c>
      <c r="X29" s="15">
        <v>5.2999999999999999E-2</v>
      </c>
      <c r="Y29" s="15">
        <v>3.0000000000000001E-3</v>
      </c>
    </row>
    <row r="30" spans="1:25" s="15" customFormat="1" hidden="1">
      <c r="A30">
        <v>2009</v>
      </c>
      <c r="B30" t="s">
        <v>1545</v>
      </c>
      <c r="C30">
        <v>41051</v>
      </c>
      <c r="D30" s="21">
        <v>290080</v>
      </c>
      <c r="E30" s="21">
        <v>1408</v>
      </c>
      <c r="F30" s="15">
        <v>8.3000000000000004E-2</v>
      </c>
      <c r="G30" s="15">
        <v>4.0000000000000001E-3</v>
      </c>
      <c r="H30" s="15">
        <v>5.7999999999999996E-2</v>
      </c>
      <c r="I30" s="15">
        <v>3.0000000000000001E-3</v>
      </c>
      <c r="J30" s="15">
        <v>0.107</v>
      </c>
      <c r="K30" s="15">
        <v>4.0000000000000001E-3</v>
      </c>
      <c r="L30" s="15">
        <v>0.11</v>
      </c>
      <c r="M30" s="15">
        <v>4.0000000000000001E-3</v>
      </c>
      <c r="N30" s="15">
        <v>0.14899999999999999</v>
      </c>
      <c r="O30" s="15">
        <v>4.0000000000000001E-3</v>
      </c>
      <c r="P30" s="15">
        <v>0.19</v>
      </c>
      <c r="Q30" s="15">
        <v>5.0000000000000001E-3</v>
      </c>
      <c r="R30" s="15">
        <v>0.11699999999999999</v>
      </c>
      <c r="S30" s="15">
        <v>4.0000000000000001E-3</v>
      </c>
      <c r="T30" s="15">
        <v>0.111</v>
      </c>
      <c r="U30" s="15">
        <v>4.0000000000000001E-3</v>
      </c>
      <c r="V30" s="15">
        <v>3.7000000000000005E-2</v>
      </c>
      <c r="W30" s="15">
        <v>2E-3</v>
      </c>
      <c r="X30" s="15">
        <v>3.7000000000000005E-2</v>
      </c>
      <c r="Y30" s="15">
        <v>2E-3</v>
      </c>
    </row>
    <row r="31" spans="1:25" s="15" customFormat="1" hidden="1">
      <c r="A31">
        <v>2009</v>
      </c>
      <c r="B31" t="s">
        <v>1547</v>
      </c>
      <c r="C31">
        <v>41067</v>
      </c>
      <c r="D31" s="21">
        <v>191390</v>
      </c>
      <c r="E31" s="21">
        <v>1240</v>
      </c>
      <c r="F31" s="15">
        <v>3.7999999999999999E-2</v>
      </c>
      <c r="G31" s="15">
        <v>3.0000000000000001E-3</v>
      </c>
      <c r="H31" s="15">
        <v>4.0999999999999995E-2</v>
      </c>
      <c r="I31" s="15">
        <v>3.0000000000000001E-3</v>
      </c>
      <c r="J31" s="15">
        <v>8.5000000000000006E-2</v>
      </c>
      <c r="K31" s="15">
        <v>4.0000000000000001E-3</v>
      </c>
      <c r="L31" s="15">
        <v>9.6999999999999989E-2</v>
      </c>
      <c r="M31" s="15">
        <v>5.0000000000000001E-3</v>
      </c>
      <c r="N31" s="15">
        <v>0.13300000000000001</v>
      </c>
      <c r="O31" s="15">
        <v>6.0000000000000001E-3</v>
      </c>
      <c r="P31" s="15">
        <v>0.2</v>
      </c>
      <c r="Q31" s="15">
        <v>6.9999999999999993E-3</v>
      </c>
      <c r="R31" s="15">
        <v>0.14499999999999999</v>
      </c>
      <c r="S31" s="15">
        <v>5.0000000000000001E-3</v>
      </c>
      <c r="T31" s="15">
        <v>0.159</v>
      </c>
      <c r="U31" s="15">
        <v>5.0000000000000001E-3</v>
      </c>
      <c r="V31" s="15">
        <v>5.7000000000000002E-2</v>
      </c>
      <c r="W31" s="15">
        <v>3.0000000000000001E-3</v>
      </c>
      <c r="X31" s="15">
        <v>4.4000000000000004E-2</v>
      </c>
      <c r="Y31" s="15">
        <v>3.0000000000000001E-3</v>
      </c>
    </row>
    <row r="32" spans="1:25" s="15" customFormat="1" hidden="1">
      <c r="A32">
        <v>2010</v>
      </c>
      <c r="B32" t="s">
        <v>1543</v>
      </c>
      <c r="C32">
        <v>41005</v>
      </c>
      <c r="D32" s="21">
        <v>143357</v>
      </c>
      <c r="E32" s="21">
        <v>843</v>
      </c>
      <c r="F32" s="15">
        <v>4.7E-2</v>
      </c>
      <c r="G32" s="15">
        <v>4.0000000000000001E-3</v>
      </c>
      <c r="H32" s="15">
        <v>4.0999999999999995E-2</v>
      </c>
      <c r="I32" s="15">
        <v>4.0000000000000001E-3</v>
      </c>
      <c r="J32" s="15">
        <v>8.4000000000000005E-2</v>
      </c>
      <c r="K32" s="15">
        <v>5.0000000000000001E-3</v>
      </c>
      <c r="L32" s="15">
        <v>8.8000000000000009E-2</v>
      </c>
      <c r="M32" s="15">
        <v>6.0000000000000001E-3</v>
      </c>
      <c r="N32" s="15">
        <v>0.13699999999999998</v>
      </c>
      <c r="O32" s="15">
        <v>6.9999999999999993E-3</v>
      </c>
      <c r="P32" s="15">
        <v>0.19500000000000001</v>
      </c>
      <c r="Q32" s="15">
        <v>6.9999999999999993E-3</v>
      </c>
      <c r="R32" s="15">
        <v>0.14699999999999999</v>
      </c>
      <c r="S32" s="15">
        <v>6.9999999999999993E-3</v>
      </c>
      <c r="T32" s="15">
        <v>0.153</v>
      </c>
      <c r="U32" s="15">
        <v>6.0000000000000001E-3</v>
      </c>
      <c r="V32" s="15">
        <v>5.5E-2</v>
      </c>
      <c r="W32" s="15">
        <v>4.0000000000000001E-3</v>
      </c>
      <c r="X32" s="15">
        <v>5.2000000000000005E-2</v>
      </c>
      <c r="Y32" s="15">
        <v>4.0000000000000001E-3</v>
      </c>
    </row>
    <row r="33" spans="1:25" s="15" customFormat="1" hidden="1">
      <c r="A33">
        <v>2010</v>
      </c>
      <c r="B33" t="s">
        <v>1545</v>
      </c>
      <c r="C33">
        <v>41051</v>
      </c>
      <c r="D33" s="21">
        <v>298398</v>
      </c>
      <c r="E33" s="21">
        <v>1313</v>
      </c>
      <c r="F33" s="15">
        <v>8.3000000000000004E-2</v>
      </c>
      <c r="G33" s="15">
        <v>3.0000000000000001E-3</v>
      </c>
      <c r="H33" s="15">
        <v>5.5999999999999994E-2</v>
      </c>
      <c r="I33" s="15">
        <v>3.0000000000000001E-3</v>
      </c>
      <c r="J33" s="15">
        <v>0.109</v>
      </c>
      <c r="K33" s="15">
        <v>4.0000000000000001E-3</v>
      </c>
      <c r="L33" s="15">
        <v>0.109</v>
      </c>
      <c r="M33" s="15">
        <v>4.0000000000000001E-3</v>
      </c>
      <c r="N33" s="15">
        <v>0.14599999999999999</v>
      </c>
      <c r="O33" s="15">
        <v>4.0000000000000001E-3</v>
      </c>
      <c r="P33" s="15">
        <v>0.18899999999999997</v>
      </c>
      <c r="Q33" s="15">
        <v>5.0000000000000001E-3</v>
      </c>
      <c r="R33" s="15">
        <v>0.11900000000000001</v>
      </c>
      <c r="S33" s="15">
        <v>4.0000000000000001E-3</v>
      </c>
      <c r="T33" s="15">
        <v>0.113</v>
      </c>
      <c r="U33" s="15">
        <v>4.0000000000000001E-3</v>
      </c>
      <c r="V33" s="15">
        <v>3.7000000000000005E-2</v>
      </c>
      <c r="W33" s="15">
        <v>2E-3</v>
      </c>
      <c r="X33" s="15">
        <v>3.9E-2</v>
      </c>
      <c r="Y33" s="15">
        <v>2E-3</v>
      </c>
    </row>
    <row r="34" spans="1:25" s="15" customFormat="1" hidden="1">
      <c r="A34">
        <v>2010</v>
      </c>
      <c r="B34" t="s">
        <v>1547</v>
      </c>
      <c r="C34">
        <v>41067</v>
      </c>
      <c r="D34" s="21">
        <v>196438</v>
      </c>
      <c r="E34" s="21">
        <v>1051</v>
      </c>
      <c r="F34" s="15">
        <v>3.9E-2</v>
      </c>
      <c r="G34" s="15">
        <v>3.0000000000000001E-3</v>
      </c>
      <c r="H34" s="15">
        <v>3.9E-2</v>
      </c>
      <c r="I34" s="15">
        <v>3.0000000000000001E-3</v>
      </c>
      <c r="J34" s="15">
        <v>8.3000000000000004E-2</v>
      </c>
      <c r="K34" s="15">
        <v>4.0000000000000001E-3</v>
      </c>
      <c r="L34" s="15">
        <v>9.5000000000000001E-2</v>
      </c>
      <c r="M34" s="15">
        <v>5.0000000000000001E-3</v>
      </c>
      <c r="N34" s="15">
        <v>0.13800000000000001</v>
      </c>
      <c r="O34" s="15">
        <v>6.0000000000000001E-3</v>
      </c>
      <c r="P34" s="15">
        <v>0.19600000000000001</v>
      </c>
      <c r="Q34" s="15">
        <v>6.0000000000000001E-3</v>
      </c>
      <c r="R34" s="15">
        <v>0.14099999999999999</v>
      </c>
      <c r="S34" s="15">
        <v>5.0000000000000001E-3</v>
      </c>
      <c r="T34" s="15">
        <v>0.161</v>
      </c>
      <c r="U34" s="15">
        <v>5.0000000000000001E-3</v>
      </c>
      <c r="V34" s="15">
        <v>0.06</v>
      </c>
      <c r="W34" s="15">
        <v>3.0000000000000001E-3</v>
      </c>
      <c r="X34" s="15">
        <v>4.7E-2</v>
      </c>
      <c r="Y34" s="15">
        <v>3.0000000000000001E-3</v>
      </c>
    </row>
    <row r="35" spans="1:25" s="15" customFormat="1" hidden="1">
      <c r="A35">
        <v>2011</v>
      </c>
      <c r="B35" t="s">
        <v>1543</v>
      </c>
      <c r="C35">
        <v>41005</v>
      </c>
      <c r="D35" s="21">
        <v>144588</v>
      </c>
      <c r="E35" s="21">
        <v>901</v>
      </c>
      <c r="F35" s="15">
        <v>4.4999999999999998E-2</v>
      </c>
      <c r="G35" s="15">
        <v>4.0000000000000001E-3</v>
      </c>
      <c r="H35" s="15">
        <v>3.9E-2</v>
      </c>
      <c r="I35" s="15">
        <v>4.0000000000000001E-3</v>
      </c>
      <c r="J35" s="15">
        <v>8.4000000000000005E-2</v>
      </c>
      <c r="K35" s="15">
        <v>6.0000000000000001E-3</v>
      </c>
      <c r="L35" s="15">
        <v>8.5999999999999993E-2</v>
      </c>
      <c r="M35" s="15">
        <v>5.0000000000000001E-3</v>
      </c>
      <c r="N35" s="15">
        <v>0.13699999999999998</v>
      </c>
      <c r="O35" s="15">
        <v>6.9999999999999993E-3</v>
      </c>
      <c r="P35" s="15">
        <v>0.19</v>
      </c>
      <c r="Q35" s="15">
        <v>6.9999999999999993E-3</v>
      </c>
      <c r="R35" s="15">
        <v>0.14899999999999999</v>
      </c>
      <c r="S35" s="15">
        <v>6.9999999999999993E-3</v>
      </c>
      <c r="T35" s="15">
        <v>0.156</v>
      </c>
      <c r="U35" s="15">
        <v>6.0000000000000001E-3</v>
      </c>
      <c r="V35" s="15">
        <v>6.2E-2</v>
      </c>
      <c r="W35" s="15">
        <v>4.0000000000000001E-3</v>
      </c>
      <c r="X35" s="15">
        <v>5.2999999999999999E-2</v>
      </c>
      <c r="Y35" s="15">
        <v>3.0000000000000001E-3</v>
      </c>
    </row>
    <row r="36" spans="1:25" s="15" customFormat="1" hidden="1">
      <c r="A36">
        <v>2011</v>
      </c>
      <c r="B36" t="s">
        <v>1545</v>
      </c>
      <c r="C36">
        <v>41051</v>
      </c>
      <c r="D36" s="21">
        <v>302224</v>
      </c>
      <c r="E36" s="21">
        <v>1335</v>
      </c>
      <c r="F36" s="15">
        <v>8.4000000000000005E-2</v>
      </c>
      <c r="G36" s="15">
        <v>4.0000000000000001E-3</v>
      </c>
      <c r="H36" s="15">
        <v>5.5E-2</v>
      </c>
      <c r="I36" s="15">
        <v>3.0000000000000001E-3</v>
      </c>
      <c r="J36" s="15">
        <v>0.107</v>
      </c>
      <c r="K36" s="15">
        <v>4.0000000000000001E-3</v>
      </c>
      <c r="L36" s="15">
        <v>0.107</v>
      </c>
      <c r="M36" s="15">
        <v>4.0000000000000001E-3</v>
      </c>
      <c r="N36" s="15">
        <v>0.14000000000000001</v>
      </c>
      <c r="O36" s="15">
        <v>5.0000000000000001E-3</v>
      </c>
      <c r="P36" s="15">
        <v>0.19</v>
      </c>
      <c r="Q36" s="15">
        <v>5.0000000000000001E-3</v>
      </c>
      <c r="R36" s="15">
        <v>0.11900000000000001</v>
      </c>
      <c r="S36" s="15">
        <v>4.0000000000000001E-3</v>
      </c>
      <c r="T36" s="15">
        <v>0.11699999999999999</v>
      </c>
      <c r="U36" s="15">
        <v>4.0000000000000001E-3</v>
      </c>
      <c r="V36" s="15">
        <v>0.04</v>
      </c>
      <c r="W36" s="15">
        <v>2E-3</v>
      </c>
      <c r="X36" s="15">
        <v>0.04</v>
      </c>
      <c r="Y36" s="15">
        <v>2E-3</v>
      </c>
    </row>
    <row r="37" spans="1:25" s="15" customFormat="1" hidden="1">
      <c r="A37">
        <v>2011</v>
      </c>
      <c r="B37" t="s">
        <v>1547</v>
      </c>
      <c r="C37">
        <v>41067</v>
      </c>
      <c r="D37" s="21">
        <v>198593</v>
      </c>
      <c r="E37" s="21">
        <v>997</v>
      </c>
      <c r="F37" s="15">
        <v>4.4000000000000004E-2</v>
      </c>
      <c r="G37" s="15">
        <v>3.0000000000000001E-3</v>
      </c>
      <c r="H37" s="15">
        <v>3.7999999999999999E-2</v>
      </c>
      <c r="I37" s="15">
        <v>3.0000000000000001E-3</v>
      </c>
      <c r="J37" s="15">
        <v>0.08</v>
      </c>
      <c r="K37" s="15">
        <v>4.0000000000000001E-3</v>
      </c>
      <c r="L37" s="15">
        <v>9.3000000000000013E-2</v>
      </c>
      <c r="M37" s="15">
        <v>5.0000000000000001E-3</v>
      </c>
      <c r="N37" s="15">
        <v>0.13300000000000001</v>
      </c>
      <c r="O37" s="15">
        <v>5.0000000000000001E-3</v>
      </c>
      <c r="P37" s="15">
        <v>0.19500000000000001</v>
      </c>
      <c r="Q37" s="15">
        <v>6.0000000000000001E-3</v>
      </c>
      <c r="R37" s="15">
        <v>0.14199999999999999</v>
      </c>
      <c r="S37" s="15">
        <v>5.0000000000000001E-3</v>
      </c>
      <c r="T37" s="15">
        <v>0.16300000000000001</v>
      </c>
      <c r="U37" s="15">
        <v>6.0000000000000001E-3</v>
      </c>
      <c r="V37" s="15">
        <v>6.3E-2</v>
      </c>
      <c r="W37" s="15">
        <v>4.0000000000000001E-3</v>
      </c>
      <c r="X37" s="15">
        <v>0.05</v>
      </c>
      <c r="Y37" s="15">
        <v>3.0000000000000001E-3</v>
      </c>
    </row>
    <row r="38" spans="1:25" s="15" customFormat="1" hidden="1">
      <c r="A38">
        <v>2012</v>
      </c>
      <c r="B38" s="24" t="s">
        <v>1543</v>
      </c>
      <c r="C38" s="24">
        <v>41005</v>
      </c>
      <c r="D38" s="24">
        <v>145004</v>
      </c>
      <c r="E38" s="24">
        <v>1070</v>
      </c>
      <c r="F38" s="15">
        <v>4.8000000000000001E-2</v>
      </c>
      <c r="G38" s="15">
        <v>4.0000000000000001E-3</v>
      </c>
      <c r="H38" s="15">
        <v>3.9E-2</v>
      </c>
      <c r="I38" s="15">
        <v>4.0000000000000001E-3</v>
      </c>
      <c r="J38" s="15">
        <v>8.199999999999999E-2</v>
      </c>
      <c r="K38" s="15">
        <v>5.0000000000000001E-3</v>
      </c>
      <c r="L38" s="15">
        <v>8.5999999999999993E-2</v>
      </c>
      <c r="M38" s="15">
        <v>6.0000000000000001E-3</v>
      </c>
      <c r="N38" s="15">
        <v>0.13300000000000001</v>
      </c>
      <c r="O38" s="15">
        <v>6.0000000000000001E-3</v>
      </c>
      <c r="P38" s="15">
        <v>0.19</v>
      </c>
      <c r="Q38" s="15">
        <v>8.0000000000000002E-3</v>
      </c>
      <c r="R38" s="15">
        <v>0.14899999999999999</v>
      </c>
      <c r="S38" s="15">
        <v>6.0000000000000001E-3</v>
      </c>
      <c r="T38" s="15">
        <v>0.158</v>
      </c>
      <c r="U38" s="15">
        <v>6.0000000000000001E-3</v>
      </c>
      <c r="V38" s="15">
        <v>6.3E-2</v>
      </c>
      <c r="W38" s="15">
        <v>4.0000000000000001E-3</v>
      </c>
      <c r="X38" s="15">
        <v>5.2000000000000005E-2</v>
      </c>
      <c r="Y38" s="15">
        <v>4.0000000000000001E-3</v>
      </c>
    </row>
    <row r="39" spans="1:25" s="15" customFormat="1" hidden="1">
      <c r="A39">
        <v>2012</v>
      </c>
      <c r="B39" s="24" t="s">
        <v>1545</v>
      </c>
      <c r="C39" s="24">
        <v>41051</v>
      </c>
      <c r="D39" s="24">
        <v>303654</v>
      </c>
      <c r="E39" s="24">
        <v>1375</v>
      </c>
      <c r="F39" s="15">
        <v>8.3000000000000004E-2</v>
      </c>
      <c r="G39" s="15">
        <v>4.0000000000000001E-3</v>
      </c>
      <c r="H39" s="15">
        <v>5.5999999999999994E-2</v>
      </c>
      <c r="I39" s="15">
        <v>3.0000000000000001E-3</v>
      </c>
      <c r="J39" s="15">
        <v>0.107</v>
      </c>
      <c r="K39" s="15">
        <v>3.0000000000000001E-3</v>
      </c>
      <c r="L39" s="15">
        <v>0.10300000000000001</v>
      </c>
      <c r="M39" s="15">
        <v>4.0000000000000001E-3</v>
      </c>
      <c r="N39" s="15">
        <v>0.13900000000000001</v>
      </c>
      <c r="O39" s="15">
        <v>5.0000000000000001E-3</v>
      </c>
      <c r="P39" s="15">
        <v>0.184</v>
      </c>
      <c r="Q39" s="15">
        <v>5.0000000000000001E-3</v>
      </c>
      <c r="R39" s="15">
        <v>0.11900000000000001</v>
      </c>
      <c r="S39" s="15">
        <v>4.0000000000000001E-3</v>
      </c>
      <c r="T39" s="15">
        <v>0.125</v>
      </c>
      <c r="U39" s="15">
        <v>3.0000000000000001E-3</v>
      </c>
      <c r="V39" s="15">
        <v>4.2999999999999997E-2</v>
      </c>
      <c r="W39" s="15">
        <v>2E-3</v>
      </c>
      <c r="X39" s="15">
        <v>4.2999999999999997E-2</v>
      </c>
      <c r="Y39" s="15">
        <v>2E-3</v>
      </c>
    </row>
    <row r="40" spans="1:25" s="15" customFormat="1" hidden="1">
      <c r="A40">
        <v>2012</v>
      </c>
      <c r="B40" s="24" t="s">
        <v>1547</v>
      </c>
      <c r="C40" s="24">
        <v>41067</v>
      </c>
      <c r="D40" s="24">
        <v>200160</v>
      </c>
      <c r="E40" s="24">
        <v>1056</v>
      </c>
      <c r="F40" s="15">
        <v>4.4999999999999998E-2</v>
      </c>
      <c r="G40" s="15">
        <v>3.0000000000000001E-3</v>
      </c>
      <c r="H40" s="15">
        <v>3.7000000000000005E-2</v>
      </c>
      <c r="I40" s="15">
        <v>3.0000000000000001E-3</v>
      </c>
      <c r="J40" s="15">
        <v>7.6999999999999999E-2</v>
      </c>
      <c r="K40" s="15">
        <v>4.0000000000000001E-3</v>
      </c>
      <c r="L40" s="15">
        <v>9.1999999999999998E-2</v>
      </c>
      <c r="M40" s="15">
        <v>5.0000000000000001E-3</v>
      </c>
      <c r="N40" s="15">
        <v>0.13400000000000001</v>
      </c>
      <c r="O40" s="15">
        <v>5.0000000000000001E-3</v>
      </c>
      <c r="P40" s="15">
        <v>0.192</v>
      </c>
      <c r="Q40" s="15">
        <v>6.9999999999999993E-3</v>
      </c>
      <c r="R40" s="15">
        <v>0.13900000000000001</v>
      </c>
      <c r="S40" s="15">
        <v>6.0000000000000001E-3</v>
      </c>
      <c r="T40" s="15">
        <v>0.16899999999999998</v>
      </c>
      <c r="U40" s="15">
        <v>6.0000000000000001E-3</v>
      </c>
      <c r="V40" s="15">
        <v>6.4000000000000001E-2</v>
      </c>
      <c r="W40" s="15">
        <v>3.0000000000000001E-3</v>
      </c>
      <c r="X40" s="15">
        <v>5.2000000000000005E-2</v>
      </c>
      <c r="Y40" s="15">
        <v>3.0000000000000001E-3</v>
      </c>
    </row>
    <row r="41" spans="1:25" s="15" customFormat="1" hidden="1">
      <c r="A41">
        <v>2013</v>
      </c>
      <c r="B41" t="s">
        <v>1543</v>
      </c>
      <c r="C41">
        <v>41005</v>
      </c>
      <c r="D41" s="21">
        <v>147457</v>
      </c>
      <c r="E41" s="21">
        <v>997</v>
      </c>
      <c r="F41" s="15">
        <v>4.9000000000000002E-2</v>
      </c>
      <c r="G41" s="15">
        <v>6.0000000000000001E-3</v>
      </c>
      <c r="H41" s="15">
        <v>3.5000000000000003E-2</v>
      </c>
      <c r="I41" s="15">
        <v>4.0000000000000001E-3</v>
      </c>
      <c r="J41" s="15">
        <v>8.4000000000000005E-2</v>
      </c>
      <c r="K41" s="15">
        <v>6.0000000000000001E-3</v>
      </c>
      <c r="L41" s="15">
        <v>8.5000000000000006E-2</v>
      </c>
      <c r="M41" s="15">
        <v>6.0000000000000001E-3</v>
      </c>
      <c r="N41" s="15">
        <v>0.13300000000000001</v>
      </c>
      <c r="O41" s="15">
        <v>9.0000000000000011E-3</v>
      </c>
      <c r="P41" s="15">
        <v>0.2</v>
      </c>
      <c r="Q41" s="15">
        <v>0.01</v>
      </c>
      <c r="R41" s="15">
        <v>0.14199999999999999</v>
      </c>
      <c r="S41" s="15">
        <v>6.9999999999999993E-3</v>
      </c>
      <c r="T41" s="15">
        <v>0.155</v>
      </c>
      <c r="U41" s="15">
        <v>8.0000000000000002E-3</v>
      </c>
      <c r="V41" s="15">
        <v>0.06</v>
      </c>
      <c r="W41" s="15">
        <v>6.0000000000000001E-3</v>
      </c>
      <c r="X41" s="15">
        <v>5.5999999999999994E-2</v>
      </c>
      <c r="Y41" s="15">
        <v>5.0000000000000001E-3</v>
      </c>
    </row>
    <row r="42" spans="1:25" s="15" customFormat="1" hidden="1">
      <c r="A42">
        <v>2013</v>
      </c>
      <c r="B42" t="s">
        <v>1545</v>
      </c>
      <c r="C42">
        <v>41051</v>
      </c>
      <c r="D42" s="21">
        <v>307387</v>
      </c>
      <c r="E42" s="21">
        <v>1563</v>
      </c>
      <c r="F42" s="15">
        <v>8.5999999999999993E-2</v>
      </c>
      <c r="G42" s="15">
        <v>4.0000000000000001E-3</v>
      </c>
      <c r="H42" s="15">
        <v>5.7000000000000002E-2</v>
      </c>
      <c r="I42" s="15">
        <v>3.0000000000000001E-3</v>
      </c>
      <c r="J42" s="15">
        <v>0.10400000000000001</v>
      </c>
      <c r="K42" s="15">
        <v>6.0000000000000001E-3</v>
      </c>
      <c r="L42" s="15">
        <v>0.10199999999999999</v>
      </c>
      <c r="M42" s="15">
        <v>5.0000000000000001E-3</v>
      </c>
      <c r="N42" s="15">
        <v>0.13600000000000001</v>
      </c>
      <c r="O42" s="15">
        <v>6.0000000000000001E-3</v>
      </c>
      <c r="P42" s="15">
        <v>0.17199999999999999</v>
      </c>
      <c r="Q42" s="15">
        <v>6.9999999999999993E-3</v>
      </c>
      <c r="R42" s="15">
        <v>0.125</v>
      </c>
      <c r="S42" s="15">
        <v>5.0000000000000001E-3</v>
      </c>
      <c r="T42" s="15">
        <v>0.128</v>
      </c>
      <c r="U42" s="15">
        <v>4.0000000000000001E-3</v>
      </c>
      <c r="V42" s="15">
        <v>4.4000000000000004E-2</v>
      </c>
      <c r="W42" s="15">
        <v>3.0000000000000001E-3</v>
      </c>
      <c r="X42" s="15">
        <v>4.7E-2</v>
      </c>
      <c r="Y42" s="15">
        <v>3.0000000000000001E-3</v>
      </c>
    </row>
    <row r="43" spans="1:25" s="15" customFormat="1" hidden="1">
      <c r="A43">
        <v>2013</v>
      </c>
      <c r="B43" t="s">
        <v>1547</v>
      </c>
      <c r="C43">
        <v>41067</v>
      </c>
      <c r="D43" s="21">
        <v>202958</v>
      </c>
      <c r="E43" s="21">
        <v>1170</v>
      </c>
      <c r="F43" s="15">
        <v>0.05</v>
      </c>
      <c r="G43" s="15">
        <v>5.0000000000000001E-3</v>
      </c>
      <c r="H43" s="15">
        <v>3.7999999999999999E-2</v>
      </c>
      <c r="I43" s="15">
        <v>4.0000000000000001E-3</v>
      </c>
      <c r="J43" s="15">
        <v>8.5999999999999993E-2</v>
      </c>
      <c r="K43" s="15">
        <v>6.0000000000000001E-3</v>
      </c>
      <c r="L43" s="15">
        <v>8.5999999999999993E-2</v>
      </c>
      <c r="M43" s="15">
        <v>6.0000000000000001E-3</v>
      </c>
      <c r="N43" s="15">
        <v>0.128</v>
      </c>
      <c r="O43" s="15">
        <v>6.9999999999999993E-3</v>
      </c>
      <c r="P43" s="15">
        <v>0.19</v>
      </c>
      <c r="Q43" s="15">
        <v>9.0000000000000011E-3</v>
      </c>
      <c r="R43" s="15">
        <v>0.14599999999999999</v>
      </c>
      <c r="S43" s="15">
        <v>6.9999999999999993E-3</v>
      </c>
      <c r="T43" s="15">
        <v>0.16699999999999998</v>
      </c>
      <c r="U43" s="15">
        <v>6.9999999999999993E-3</v>
      </c>
      <c r="V43" s="15">
        <v>5.7999999999999996E-2</v>
      </c>
      <c r="W43" s="15">
        <v>5.0000000000000001E-3</v>
      </c>
      <c r="X43" s="15">
        <v>5.2000000000000005E-2</v>
      </c>
      <c r="Y43" s="15">
        <v>5.0000000000000001E-3</v>
      </c>
    </row>
    <row r="44" spans="1:25" s="15" customFormat="1" hidden="1">
      <c r="A44">
        <v>2014</v>
      </c>
      <c r="B44" t="s">
        <v>1543</v>
      </c>
      <c r="C44">
        <v>41005</v>
      </c>
      <c r="D44" s="21">
        <v>147736</v>
      </c>
      <c r="E44" s="21">
        <v>821</v>
      </c>
      <c r="F44" s="15">
        <v>4.4000000000000004E-2</v>
      </c>
      <c r="G44" s="15">
        <v>4.0000000000000001E-3</v>
      </c>
      <c r="H44" s="15">
        <v>3.6000000000000004E-2</v>
      </c>
      <c r="I44" s="15">
        <v>4.0000000000000001E-3</v>
      </c>
      <c r="J44" s="15">
        <v>8.5000000000000006E-2</v>
      </c>
      <c r="K44" s="15">
        <v>5.0000000000000001E-3</v>
      </c>
      <c r="L44" s="15">
        <v>8.5999999999999993E-2</v>
      </c>
      <c r="M44" s="15">
        <v>5.0000000000000001E-3</v>
      </c>
      <c r="N44" s="15">
        <v>0.13100000000000001</v>
      </c>
      <c r="O44" s="15">
        <v>6.0000000000000001E-3</v>
      </c>
      <c r="P44" s="15">
        <v>0.19</v>
      </c>
      <c r="Q44" s="15">
        <v>8.0000000000000002E-3</v>
      </c>
      <c r="R44" s="15">
        <v>0.14400000000000002</v>
      </c>
      <c r="S44" s="15">
        <v>6.0000000000000001E-3</v>
      </c>
      <c r="T44" s="15">
        <v>0.161</v>
      </c>
      <c r="U44" s="15">
        <v>6.0000000000000001E-3</v>
      </c>
      <c r="V44" s="15">
        <v>6.4000000000000001E-2</v>
      </c>
      <c r="W44" s="15">
        <v>4.0000000000000001E-3</v>
      </c>
      <c r="X44" s="15">
        <v>5.7999999999999996E-2</v>
      </c>
      <c r="Y44" s="15">
        <v>3.0000000000000001E-3</v>
      </c>
    </row>
    <row r="45" spans="1:25" s="15" customFormat="1" hidden="1">
      <c r="A45">
        <v>2014</v>
      </c>
      <c r="B45" t="s">
        <v>1545</v>
      </c>
      <c r="C45">
        <v>41051</v>
      </c>
      <c r="D45" s="22">
        <v>308595</v>
      </c>
      <c r="E45" s="22">
        <v>1340</v>
      </c>
      <c r="F45" s="15">
        <v>8.4000000000000005E-2</v>
      </c>
      <c r="G45" s="15">
        <v>3.0000000000000001E-3</v>
      </c>
      <c r="H45" s="15">
        <v>5.4000000000000006E-2</v>
      </c>
      <c r="I45" s="15">
        <v>2E-3</v>
      </c>
      <c r="J45" s="15">
        <v>0.10099999999999999</v>
      </c>
      <c r="K45" s="15">
        <v>3.0000000000000001E-3</v>
      </c>
      <c r="L45" s="15">
        <v>0.10300000000000001</v>
      </c>
      <c r="M45" s="15">
        <v>4.0000000000000001E-3</v>
      </c>
      <c r="N45" s="15">
        <v>0.13400000000000001</v>
      </c>
      <c r="O45" s="15">
        <v>5.0000000000000001E-3</v>
      </c>
      <c r="P45" s="15">
        <v>0.17699999999999999</v>
      </c>
      <c r="Q45" s="15">
        <v>4.0000000000000001E-3</v>
      </c>
      <c r="R45" s="15">
        <v>0.122</v>
      </c>
      <c r="S45" s="15">
        <v>4.0000000000000001E-3</v>
      </c>
      <c r="T45" s="15">
        <v>0.13200000000000001</v>
      </c>
      <c r="U45" s="15">
        <v>4.0000000000000001E-3</v>
      </c>
      <c r="V45" s="15">
        <v>4.4000000000000004E-2</v>
      </c>
      <c r="W45" s="15">
        <v>2E-3</v>
      </c>
      <c r="X45" s="15">
        <v>4.9000000000000002E-2</v>
      </c>
      <c r="Y45" s="15">
        <v>3.0000000000000001E-3</v>
      </c>
    </row>
    <row r="46" spans="1:25" s="15" customFormat="1" hidden="1">
      <c r="A46">
        <v>2014</v>
      </c>
      <c r="B46" t="s">
        <v>1547</v>
      </c>
      <c r="C46">
        <v>41067</v>
      </c>
      <c r="D46" s="22">
        <v>203901</v>
      </c>
      <c r="E46" s="22">
        <v>1237</v>
      </c>
      <c r="F46" s="15">
        <v>4.4999999999999998E-2</v>
      </c>
      <c r="G46" s="15">
        <v>3.0000000000000001E-3</v>
      </c>
      <c r="H46" s="15">
        <v>3.9E-2</v>
      </c>
      <c r="I46" s="15">
        <v>3.0000000000000001E-3</v>
      </c>
      <c r="J46" s="15">
        <v>8.199999999999999E-2</v>
      </c>
      <c r="K46" s="15">
        <v>4.0000000000000001E-3</v>
      </c>
      <c r="L46" s="15">
        <v>8.5000000000000006E-2</v>
      </c>
      <c r="M46" s="15">
        <v>4.0000000000000001E-3</v>
      </c>
      <c r="N46" s="15">
        <v>0.13100000000000001</v>
      </c>
      <c r="O46" s="15">
        <v>5.0000000000000001E-3</v>
      </c>
      <c r="P46" s="15">
        <v>0.184</v>
      </c>
      <c r="Q46" s="15">
        <v>5.0000000000000001E-3</v>
      </c>
      <c r="R46" s="15">
        <v>0.14599999999999999</v>
      </c>
      <c r="S46" s="15">
        <v>5.0000000000000001E-3</v>
      </c>
      <c r="T46" s="15">
        <v>0.16800000000000001</v>
      </c>
      <c r="U46" s="15">
        <v>6.0000000000000001E-3</v>
      </c>
      <c r="V46" s="15">
        <v>6.6000000000000003E-2</v>
      </c>
      <c r="W46" s="15">
        <v>4.0000000000000001E-3</v>
      </c>
      <c r="X46" s="15">
        <v>5.4000000000000006E-2</v>
      </c>
      <c r="Y46" s="15">
        <v>3.0000000000000001E-3</v>
      </c>
    </row>
    <row r="47" spans="1:25">
      <c r="D47" s="23"/>
      <c r="E47" s="23"/>
    </row>
    <row r="49" spans="3:10">
      <c r="D49" t="s">
        <v>1606</v>
      </c>
    </row>
    <row r="51" spans="3:10">
      <c r="C51" t="s">
        <v>1524</v>
      </c>
      <c r="D51" s="8" t="s">
        <v>1530</v>
      </c>
      <c r="E51" t="s">
        <v>1611</v>
      </c>
      <c r="F51" t="s">
        <v>1533</v>
      </c>
      <c r="G51" t="s">
        <v>1609</v>
      </c>
      <c r="H51" t="s">
        <v>1610</v>
      </c>
      <c r="I51" t="s">
        <v>1607</v>
      </c>
      <c r="J51" t="s">
        <v>1608</v>
      </c>
    </row>
    <row r="52" spans="3:10">
      <c r="C52">
        <v>2000</v>
      </c>
      <c r="D52" s="9">
        <f>(E52/SUM(D3:D5))-F52</f>
        <v>0.45004023070938515</v>
      </c>
      <c r="E52" s="4">
        <f>(SUM(F3:F5,H3:H5,J3:J5,L3:L5)+(SUM(N3:N5)*J52))</f>
        <v>256524.28162504165</v>
      </c>
      <c r="G52" s="4"/>
      <c r="I52" s="31">
        <f>VLOOKUP(C52,'hud income limits'!$A$3:$C$11,3,FALSE)</f>
        <v>42960</v>
      </c>
      <c r="J52">
        <f>(I52-35000)/14999</f>
        <v>0.53070204680312016</v>
      </c>
    </row>
    <row r="53" spans="3:10">
      <c r="C53">
        <v>2009</v>
      </c>
      <c r="D53" s="9">
        <f>(E53/SUM(D6:D8))-F53</f>
        <v>0.51986766839455567</v>
      </c>
      <c r="E53" s="4">
        <f>(SUM(F6:F8,H6:H8,J6:J8,L6:L8,N6:N8)+(SUM(P6:P8)*J53))</f>
        <v>326739.07759783982</v>
      </c>
      <c r="F53" s="5">
        <f>SQRT((G53^2)-(((E53/SUM(D6:D8))^2)*(H53^2)))/SUM(D6:D8)</f>
        <v>5.5714760764333533E-3</v>
      </c>
      <c r="G53" s="4">
        <f>SQRT((G6^2)+(G7^2)+(G8^2)+(I6^2)+(I7^2)+(K7^2)+(K6^2)+(K8^2)+(M6^2)+(I8^2)+(M7^2)+(M8^2)+(O6^2)+(O7^2)+(O8^2)+((Q6*J53)^2)+((Q7*J53)^2)+((Q8*J53)^2))</f>
        <v>3634.1045102993876</v>
      </c>
      <c r="H53">
        <f>SQRT((E6^2)+(E7^2)+(E8^2))</f>
        <v>2087.8505693655379</v>
      </c>
      <c r="I53" s="31">
        <f>VLOOKUP(C53,'hud income limits'!$A$3:$C$11,3,FALSE)</f>
        <v>56000</v>
      </c>
      <c r="J53">
        <f>(I53-50000)/14999</f>
        <v>0.40002666844456297</v>
      </c>
    </row>
    <row r="54" spans="3:10">
      <c r="C54">
        <v>2010</v>
      </c>
      <c r="D54" s="9">
        <f>(E54/SUM(D9:D11))-F54</f>
        <v>0.52943844064941836</v>
      </c>
      <c r="E54" s="4">
        <f>(SUM(F9:F11,H9:H11,J9:J11,L9:L11,N9:N11)+(SUM(P9:P11)*J54))</f>
        <v>341411.40536735789</v>
      </c>
      <c r="F54" s="5">
        <f>SQRT((G54^2)-(((E54/SUM(D9:D11))^2)*(H54^2)))/SUM(D9:D11)</f>
        <v>5.5273226343498559E-3</v>
      </c>
      <c r="G54" s="4">
        <f>SQRT((G9^2)+(G10^2)+(G11^2)+(I9^2)+(I10^2)+(K10^2)+(K9^2)+(K11^2)+(M9^2)+(I11^2)+(M10^2)+(M11^2)+(O9^2)+(O10^2)+(O11^2)+((Q9*J54)^2)+((Q10*J54)^2)+((Q11*J54)^2))</f>
        <v>3668.2597755416455</v>
      </c>
      <c r="H54">
        <f>SQRT((E9^2)+(E10^2)+(E11^2))</f>
        <v>1881.2812123656579</v>
      </c>
      <c r="I54" s="31">
        <f>VLOOKUP(C54,'hud income limits'!$A$3:$C$11,3,FALSE)</f>
        <v>56960</v>
      </c>
      <c r="J54">
        <f t="shared" ref="J54:J58" si="3">(I54-50000)/14999</f>
        <v>0.46403093539569307</v>
      </c>
    </row>
    <row r="55" spans="3:10">
      <c r="C55">
        <v>2011</v>
      </c>
      <c r="D55" s="9">
        <f>(E55/SUM(D12:D14))-F55</f>
        <v>0.52910432167754351</v>
      </c>
      <c r="E55" s="4">
        <f>(SUM(F12:F14,H12:H14,J12:J14,L12:L14,N12:N14)+(SUM(P12:P14)*J55))</f>
        <v>345222.69015107676</v>
      </c>
      <c r="F55" s="5">
        <f>SQRT((G55^2)-(((E55/SUM(D12:D14))^2)*(H55^2)))/SUM(D12:D14)</f>
        <v>5.7887921828646645E-3</v>
      </c>
      <c r="G55" s="4">
        <f>SQRT((G12^2)+(G13^2)+(G14^2)+(I12^2)+(I13^2)+(K13^2)+(K12^2)+(K14^2)+(M12^2)+(I14^2)+(M13^2)+(M14^2)+(O12^2)+(O13^2)+(O14^2)+((Q12*J55)^2)+((Q13*J55)^2)+((Q14*J55)^2))</f>
        <v>3871.0636037568979</v>
      </c>
      <c r="H55">
        <f>SQRT((E12^2)+(E13^2)+(E14^2))</f>
        <v>1894.2109175062844</v>
      </c>
      <c r="I55" s="31">
        <f>VLOOKUP(C55,'hud income limits'!$A$3:$C$11,3,FALSE)</f>
        <v>57600</v>
      </c>
      <c r="J55">
        <f t="shared" si="3"/>
        <v>0.50670044669644643</v>
      </c>
    </row>
    <row r="56" spans="3:10">
      <c r="C56">
        <v>2012</v>
      </c>
      <c r="D56" s="9">
        <f>(E56/SUM(D15:D17))-F56</f>
        <v>0.53338262772250666</v>
      </c>
      <c r="E56" s="4">
        <f>(SUM(F15:F17,H15:H17,J15:J17,L15:L17,N15:N17)+(SUM(P15:P17)*J56))</f>
        <v>349748.99047243147</v>
      </c>
      <c r="F56" s="5">
        <f>SQRT((G56^2)-(((E56/SUM(D15:D17))^2)*(H56^2)))/SUM(D15:D17)</f>
        <v>5.6729941505478266E-3</v>
      </c>
      <c r="G56" s="4">
        <f>SQRT((G15^2)+(G16^2)+(G17^2)+(I15^2)+(I16^2)+(K16^2)+(K15^2)+(K17^2)+(M15^2)+(I17^2)+(M16^2)+(M17^2)+(O15^2)+(O16^2)+(O17^2)+((Q15*J56)^2)+((Q16*J56)^2)+((Q17*J56)^2))</f>
        <v>3841.0877770811358</v>
      </c>
      <c r="H56">
        <f>SQRT((E15^2)+(E16^2)+(E17^2))</f>
        <v>2037.3171083559869</v>
      </c>
      <c r="I56" s="31">
        <f>VLOOKUP(C56,'hud income limits'!$A$3:$C$11,3,FALSE)</f>
        <v>58400</v>
      </c>
      <c r="J56">
        <f>(I56-50000)/14999</f>
        <v>0.56003733582238813</v>
      </c>
    </row>
    <row r="57" spans="3:10">
      <c r="C57">
        <v>2013</v>
      </c>
      <c r="D57" s="9">
        <f>(E57/SUM(D18:D20))-F57</f>
        <v>0.48254073707713613</v>
      </c>
      <c r="E57" s="4">
        <f>(SUM(F18:F20,H18:H20,J18:J20,L18:L20,N18:N20)+(SUM(P18:P20)*J57))</f>
        <v>322157.11393819592</v>
      </c>
      <c r="F57" s="5">
        <f>SQRT((G57^2)-(((E57/SUM(D18:D20))^2)*(H57^2)))/SUM(D18:D20)</f>
        <v>7.2071109655817882E-3</v>
      </c>
      <c r="G57" s="4">
        <f>SQRT((G18^2)+(G19^2)+(G20^2)+(I18^2)+(I19^2)+(K19^2)+(K18^2)+(K20^2)+(M18^2)+(I20^2)+(M19^2)+(M20^2)+(O18^2)+(O19^2)+(O20^2)+((Q18*J57)^2)+((Q19*J57)^2)+((Q20*J57)^2))</f>
        <v>4860.9033927801756</v>
      </c>
      <c r="H57">
        <f>SQRT((E18^2)+(E19^2)+(E20^2))</f>
        <v>2192.231283418791</v>
      </c>
      <c r="I57" s="31">
        <f>VLOOKUP(C57,'hud income limits'!$A$3:$C$11,3,FALSE)</f>
        <v>54640</v>
      </c>
      <c r="J57">
        <f t="shared" si="3"/>
        <v>0.30935395693046203</v>
      </c>
    </row>
    <row r="58" spans="3:10">
      <c r="C58">
        <v>2014</v>
      </c>
      <c r="D58" s="9">
        <f>(E58/SUM(D21:D23))-F58</f>
        <v>0.48786056842632908</v>
      </c>
      <c r="E58" s="4">
        <f>(SUM(F21:F23,H21:H23,J21:J23,L21:L23,N21:N23)+(SUM(P21:P23)*J58))</f>
        <v>325456.39287459163</v>
      </c>
      <c r="F58" s="5">
        <f>SQRT((G58^2)-(((E58/SUM(D21:D23))^2)*(H58^2)))/SUM(D21:D23)</f>
        <v>5.0819016063134159E-3</v>
      </c>
      <c r="G58" s="4">
        <f>SQRT((G21^2)+(G22^2)+(G23^2)+(I21^2)+(I22^2)+(K22^2)+(K21^2)+(K23^2)+(M21^2)+(I23^2)+(M22^2)+(M23^2)+(O21^2)+(O22^2)+(O23^2)+((Q21*J58)^2)+((Q22*J58)^2)+((Q23*J58)^2))</f>
        <v>3497.0728549584792</v>
      </c>
      <c r="H58">
        <f>SQRT((E21^2)+(E22^2)+(E23^2))</f>
        <v>1999.9524994359242</v>
      </c>
      <c r="I58" s="31">
        <f>VLOOKUP(C58,'hud income limits'!$A$3:$C$11,3,FALSE)</f>
        <v>55520</v>
      </c>
      <c r="J58">
        <f t="shared" si="3"/>
        <v>0.36802453496899795</v>
      </c>
    </row>
  </sheetData>
  <sortState ref="A3:Y23">
    <sortCondition ref="A3:A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484"/>
  <sheetViews>
    <sheetView workbookViewId="0">
      <selection activeCell="BF21" sqref="BF21"/>
    </sheetView>
  </sheetViews>
  <sheetFormatPr baseColWidth="10" defaultColWidth="15.42578125" defaultRowHeight="15" x14ac:dyDescent="0"/>
  <sheetData>
    <row r="1" spans="1:6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s="1" customFormat="1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  <c r="R2" s="1" t="s">
        <v>77</v>
      </c>
      <c r="S2" s="1" t="s">
        <v>78</v>
      </c>
      <c r="T2" s="1" t="s">
        <v>79</v>
      </c>
      <c r="U2" s="1" t="s">
        <v>80</v>
      </c>
      <c r="V2" s="1" t="s">
        <v>81</v>
      </c>
      <c r="W2" s="1" t="s">
        <v>82</v>
      </c>
      <c r="X2" s="1" t="s">
        <v>83</v>
      </c>
      <c r="Y2" s="1" t="s">
        <v>84</v>
      </c>
      <c r="Z2" s="1" t="s">
        <v>85</v>
      </c>
      <c r="AA2" s="1" t="s">
        <v>86</v>
      </c>
      <c r="AB2" s="1" t="s">
        <v>87</v>
      </c>
      <c r="AC2" s="1" t="s">
        <v>88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93</v>
      </c>
      <c r="AI2" s="1" t="s">
        <v>94</v>
      </c>
      <c r="AJ2" s="1" t="s">
        <v>95</v>
      </c>
      <c r="AK2" s="1" t="s">
        <v>96</v>
      </c>
      <c r="AL2" s="1" t="s">
        <v>97</v>
      </c>
      <c r="AM2" s="1" t="s">
        <v>98</v>
      </c>
      <c r="AN2" s="1" t="s">
        <v>99</v>
      </c>
      <c r="AO2" s="1" t="s">
        <v>100</v>
      </c>
      <c r="AP2" s="1" t="s">
        <v>101</v>
      </c>
      <c r="AQ2" s="1" t="s">
        <v>102</v>
      </c>
      <c r="AR2" s="1" t="s">
        <v>103</v>
      </c>
      <c r="AS2" s="1" t="s">
        <v>104</v>
      </c>
      <c r="AT2" s="1" t="s">
        <v>105</v>
      </c>
      <c r="AU2" s="1" t="s">
        <v>106</v>
      </c>
      <c r="AV2" s="1" t="s">
        <v>107</v>
      </c>
      <c r="AW2" s="1" t="s">
        <v>108</v>
      </c>
      <c r="AX2" s="1" t="s">
        <v>109</v>
      </c>
      <c r="AY2" s="1" t="s">
        <v>110</v>
      </c>
      <c r="AZ2" s="1" t="s">
        <v>111</v>
      </c>
      <c r="BA2" s="1" t="s">
        <v>112</v>
      </c>
      <c r="BB2" s="1" t="s">
        <v>113</v>
      </c>
      <c r="BC2" s="1" t="s">
        <v>114</v>
      </c>
      <c r="BD2" s="1" t="s">
        <v>115</v>
      </c>
      <c r="BE2" s="1" t="s">
        <v>116</v>
      </c>
      <c r="BF2" s="1" t="s">
        <v>117</v>
      </c>
      <c r="BG2" s="1" t="s">
        <v>118</v>
      </c>
      <c r="BH2" s="1" t="s">
        <v>119</v>
      </c>
    </row>
    <row r="3" spans="1:60">
      <c r="A3" t="s">
        <v>467</v>
      </c>
      <c r="B3" t="s">
        <v>468</v>
      </c>
      <c r="C3" t="s">
        <v>468</v>
      </c>
      <c r="D3" t="s">
        <v>468</v>
      </c>
      <c r="E3" t="s">
        <v>467</v>
      </c>
      <c r="F3" t="s">
        <v>467</v>
      </c>
      <c r="G3" t="s">
        <v>467</v>
      </c>
      <c r="H3" t="s">
        <v>466</v>
      </c>
      <c r="I3">
        <v>41</v>
      </c>
      <c r="J3">
        <v>410</v>
      </c>
      <c r="K3" t="s">
        <v>469</v>
      </c>
      <c r="L3">
        <v>5</v>
      </c>
      <c r="M3">
        <v>50</v>
      </c>
      <c r="N3">
        <v>20100</v>
      </c>
      <c r="O3" t="s">
        <v>120</v>
      </c>
      <c r="P3" t="s">
        <v>120</v>
      </c>
      <c r="Q3" t="s">
        <v>470</v>
      </c>
      <c r="R3">
        <v>6</v>
      </c>
      <c r="S3">
        <v>17</v>
      </c>
      <c r="T3">
        <v>38</v>
      </c>
      <c r="U3">
        <v>935</v>
      </c>
      <c r="V3">
        <v>756</v>
      </c>
      <c r="W3">
        <v>149</v>
      </c>
      <c r="X3">
        <v>1790</v>
      </c>
      <c r="Y3">
        <v>2020</v>
      </c>
      <c r="Z3">
        <v>209</v>
      </c>
      <c r="AA3">
        <v>58</v>
      </c>
      <c r="AB3">
        <v>45</v>
      </c>
      <c r="AC3">
        <v>37</v>
      </c>
      <c r="AD3">
        <v>42</v>
      </c>
      <c r="AE3">
        <v>16</v>
      </c>
      <c r="AF3">
        <v>18</v>
      </c>
      <c r="AG3">
        <v>62</v>
      </c>
      <c r="AH3">
        <v>53</v>
      </c>
      <c r="AI3">
        <v>47</v>
      </c>
      <c r="AJ3">
        <v>75</v>
      </c>
      <c r="AK3">
        <v>37</v>
      </c>
      <c r="AL3">
        <v>29</v>
      </c>
      <c r="AM3">
        <v>47</v>
      </c>
      <c r="AN3">
        <v>52</v>
      </c>
      <c r="AO3">
        <v>43</v>
      </c>
      <c r="AP3">
        <v>94</v>
      </c>
      <c r="AQ3">
        <v>59</v>
      </c>
      <c r="AR3">
        <v>35</v>
      </c>
      <c r="AS3">
        <v>82</v>
      </c>
      <c r="AT3">
        <v>8</v>
      </c>
      <c r="AU3">
        <v>11</v>
      </c>
      <c r="AV3">
        <v>141</v>
      </c>
      <c r="AW3">
        <v>37</v>
      </c>
      <c r="AX3">
        <v>30</v>
      </c>
      <c r="AY3">
        <v>376</v>
      </c>
      <c r="AZ3">
        <v>219</v>
      </c>
      <c r="BA3">
        <v>67</v>
      </c>
      <c r="BB3">
        <v>652</v>
      </c>
      <c r="BC3">
        <v>1107</v>
      </c>
      <c r="BD3">
        <v>163</v>
      </c>
      <c r="BE3">
        <v>1213</v>
      </c>
      <c r="BF3">
        <v>1217</v>
      </c>
      <c r="BG3">
        <v>414</v>
      </c>
      <c r="BH3">
        <v>412</v>
      </c>
    </row>
    <row r="4" spans="1:60">
      <c r="A4" t="s">
        <v>471</v>
      </c>
      <c r="B4" t="s">
        <v>472</v>
      </c>
      <c r="C4" t="s">
        <v>472</v>
      </c>
      <c r="D4" t="s">
        <v>472</v>
      </c>
      <c r="E4" t="s">
        <v>471</v>
      </c>
      <c r="F4" t="s">
        <v>471</v>
      </c>
      <c r="G4" t="s">
        <v>471</v>
      </c>
      <c r="H4" t="s">
        <v>466</v>
      </c>
      <c r="I4">
        <v>41</v>
      </c>
      <c r="J4">
        <v>410</v>
      </c>
      <c r="K4" t="s">
        <v>469</v>
      </c>
      <c r="L4">
        <v>5</v>
      </c>
      <c r="M4">
        <v>50</v>
      </c>
      <c r="N4">
        <v>20200</v>
      </c>
      <c r="O4" t="s">
        <v>121</v>
      </c>
      <c r="P4" t="s">
        <v>121</v>
      </c>
      <c r="Q4" t="s">
        <v>473</v>
      </c>
      <c r="R4">
        <v>58</v>
      </c>
      <c r="S4">
        <v>0</v>
      </c>
      <c r="T4">
        <v>48</v>
      </c>
      <c r="U4">
        <v>1940</v>
      </c>
      <c r="V4">
        <v>1557</v>
      </c>
      <c r="W4">
        <v>297</v>
      </c>
      <c r="X4">
        <v>2457</v>
      </c>
      <c r="Y4">
        <v>3050</v>
      </c>
      <c r="Z4">
        <v>358</v>
      </c>
      <c r="AA4">
        <v>117</v>
      </c>
      <c r="AB4">
        <v>44</v>
      </c>
      <c r="AC4">
        <v>41</v>
      </c>
      <c r="AD4">
        <v>66</v>
      </c>
      <c r="AE4">
        <v>107</v>
      </c>
      <c r="AF4">
        <v>95</v>
      </c>
      <c r="AG4">
        <v>100</v>
      </c>
      <c r="AH4">
        <v>42</v>
      </c>
      <c r="AI4">
        <v>39</v>
      </c>
      <c r="AJ4">
        <v>95</v>
      </c>
      <c r="AK4">
        <v>98</v>
      </c>
      <c r="AL4">
        <v>64</v>
      </c>
      <c r="AM4">
        <v>114</v>
      </c>
      <c r="AN4">
        <v>106</v>
      </c>
      <c r="AO4">
        <v>64</v>
      </c>
      <c r="AP4">
        <v>131</v>
      </c>
      <c r="AQ4">
        <v>122</v>
      </c>
      <c r="AR4">
        <v>86</v>
      </c>
      <c r="AS4">
        <v>128</v>
      </c>
      <c r="AT4">
        <v>154</v>
      </c>
      <c r="AU4">
        <v>88</v>
      </c>
      <c r="AV4">
        <v>322</v>
      </c>
      <c r="AW4">
        <v>250</v>
      </c>
      <c r="AX4">
        <v>109</v>
      </c>
      <c r="AY4">
        <v>445</v>
      </c>
      <c r="AZ4">
        <v>475</v>
      </c>
      <c r="BA4">
        <v>147</v>
      </c>
      <c r="BB4">
        <v>1157</v>
      </c>
      <c r="BC4">
        <v>1341</v>
      </c>
      <c r="BD4">
        <v>215</v>
      </c>
      <c r="BE4">
        <v>1735</v>
      </c>
      <c r="BF4">
        <v>1809</v>
      </c>
      <c r="BG4">
        <v>947</v>
      </c>
      <c r="BH4">
        <v>1000</v>
      </c>
    </row>
    <row r="5" spans="1:60">
      <c r="A5" t="s">
        <v>474</v>
      </c>
      <c r="B5" t="s">
        <v>475</v>
      </c>
      <c r="H5" t="s">
        <v>466</v>
      </c>
      <c r="I5">
        <v>41</v>
      </c>
      <c r="J5">
        <v>410</v>
      </c>
      <c r="K5" t="s">
        <v>469</v>
      </c>
      <c r="L5">
        <v>5</v>
      </c>
      <c r="M5">
        <v>50</v>
      </c>
      <c r="N5">
        <v>20300</v>
      </c>
    </row>
    <row r="6" spans="1:60">
      <c r="A6" t="s">
        <v>476</v>
      </c>
      <c r="C6" t="s">
        <v>476</v>
      </c>
      <c r="D6" t="s">
        <v>476</v>
      </c>
      <c r="H6" t="s">
        <v>466</v>
      </c>
      <c r="I6">
        <v>41</v>
      </c>
      <c r="J6">
        <v>410</v>
      </c>
      <c r="K6" t="s">
        <v>469</v>
      </c>
      <c r="L6">
        <v>5</v>
      </c>
      <c r="M6">
        <v>50</v>
      </c>
      <c r="N6">
        <v>20301</v>
      </c>
    </row>
    <row r="7" spans="1:60">
      <c r="A7" t="s">
        <v>477</v>
      </c>
      <c r="C7" t="s">
        <v>477</v>
      </c>
      <c r="D7" t="s">
        <v>477</v>
      </c>
      <c r="E7" t="s">
        <v>477</v>
      </c>
      <c r="F7" t="s">
        <v>477</v>
      </c>
      <c r="G7" t="s">
        <v>477</v>
      </c>
      <c r="H7" t="s">
        <v>466</v>
      </c>
      <c r="I7">
        <v>41</v>
      </c>
      <c r="J7">
        <v>410</v>
      </c>
      <c r="K7" t="s">
        <v>469</v>
      </c>
      <c r="L7">
        <v>5</v>
      </c>
      <c r="M7">
        <v>50</v>
      </c>
      <c r="N7">
        <v>20302</v>
      </c>
      <c r="O7" t="s">
        <v>268</v>
      </c>
      <c r="P7" t="s">
        <v>268</v>
      </c>
      <c r="Q7" t="s">
        <v>478</v>
      </c>
      <c r="R7">
        <v>18</v>
      </c>
      <c r="S7">
        <v>17</v>
      </c>
      <c r="T7">
        <v>36</v>
      </c>
      <c r="U7">
        <v>1443</v>
      </c>
      <c r="V7">
        <v>1211</v>
      </c>
      <c r="W7">
        <v>205</v>
      </c>
      <c r="X7">
        <v>999</v>
      </c>
      <c r="Y7">
        <v>1198</v>
      </c>
      <c r="Z7">
        <v>173</v>
      </c>
      <c r="AA7">
        <v>59</v>
      </c>
      <c r="AB7">
        <v>63</v>
      </c>
      <c r="AC7">
        <v>37</v>
      </c>
      <c r="AD7">
        <v>57</v>
      </c>
      <c r="AE7">
        <v>32</v>
      </c>
      <c r="AF7">
        <v>31</v>
      </c>
      <c r="AG7">
        <v>70</v>
      </c>
      <c r="AH7">
        <v>57</v>
      </c>
      <c r="AI7">
        <v>48</v>
      </c>
      <c r="AJ7">
        <v>51</v>
      </c>
      <c r="AK7">
        <v>19</v>
      </c>
      <c r="AL7">
        <v>23</v>
      </c>
      <c r="AM7">
        <v>48</v>
      </c>
      <c r="AN7">
        <v>29</v>
      </c>
      <c r="AO7">
        <v>30</v>
      </c>
      <c r="AP7">
        <v>126</v>
      </c>
      <c r="AQ7">
        <v>106</v>
      </c>
      <c r="AR7">
        <v>64</v>
      </c>
      <c r="AS7">
        <v>82</v>
      </c>
      <c r="AT7">
        <v>18</v>
      </c>
      <c r="AU7">
        <v>20</v>
      </c>
      <c r="AV7">
        <v>180</v>
      </c>
      <c r="AW7">
        <v>203</v>
      </c>
      <c r="AX7">
        <v>93</v>
      </c>
      <c r="AY7">
        <v>337</v>
      </c>
      <c r="AZ7">
        <v>314</v>
      </c>
      <c r="BA7">
        <v>117</v>
      </c>
      <c r="BB7">
        <v>513</v>
      </c>
      <c r="BC7">
        <v>733</v>
      </c>
      <c r="BD7">
        <v>144</v>
      </c>
      <c r="BE7">
        <v>961</v>
      </c>
      <c r="BF7">
        <v>953</v>
      </c>
      <c r="BG7">
        <v>556</v>
      </c>
      <c r="BH7">
        <v>613</v>
      </c>
    </row>
    <row r="8" spans="1:60">
      <c r="A8" t="s">
        <v>479</v>
      </c>
      <c r="E8" t="s">
        <v>479</v>
      </c>
      <c r="F8" t="s">
        <v>479</v>
      </c>
      <c r="G8" t="s">
        <v>479</v>
      </c>
      <c r="H8" t="s">
        <v>466</v>
      </c>
      <c r="I8">
        <v>41</v>
      </c>
      <c r="J8">
        <v>410</v>
      </c>
      <c r="K8" t="s">
        <v>469</v>
      </c>
      <c r="L8">
        <v>5</v>
      </c>
      <c r="M8">
        <v>50</v>
      </c>
      <c r="N8">
        <v>20303</v>
      </c>
      <c r="O8" t="s">
        <v>269</v>
      </c>
      <c r="P8" t="s">
        <v>269</v>
      </c>
      <c r="Q8" t="s">
        <v>480</v>
      </c>
      <c r="R8">
        <v>10</v>
      </c>
      <c r="S8">
        <v>43</v>
      </c>
      <c r="T8">
        <v>82</v>
      </c>
      <c r="U8">
        <v>1368</v>
      </c>
      <c r="V8">
        <v>1215</v>
      </c>
      <c r="W8">
        <v>233</v>
      </c>
      <c r="X8">
        <v>2372</v>
      </c>
      <c r="Y8">
        <v>2656</v>
      </c>
      <c r="Z8">
        <v>319</v>
      </c>
      <c r="AA8">
        <v>90</v>
      </c>
      <c r="AB8">
        <v>156</v>
      </c>
      <c r="AC8">
        <v>103</v>
      </c>
      <c r="AD8">
        <v>93</v>
      </c>
      <c r="AE8">
        <v>25</v>
      </c>
      <c r="AF8">
        <v>28</v>
      </c>
      <c r="AG8">
        <v>93</v>
      </c>
      <c r="AH8">
        <v>103</v>
      </c>
      <c r="AI8">
        <v>62</v>
      </c>
      <c r="AJ8">
        <v>124</v>
      </c>
      <c r="AK8">
        <v>71</v>
      </c>
      <c r="AL8">
        <v>55</v>
      </c>
      <c r="AM8">
        <v>220</v>
      </c>
      <c r="AN8">
        <v>46</v>
      </c>
      <c r="AO8">
        <v>45</v>
      </c>
      <c r="AP8">
        <v>157</v>
      </c>
      <c r="AQ8">
        <v>118</v>
      </c>
      <c r="AR8">
        <v>80</v>
      </c>
      <c r="AS8">
        <v>142</v>
      </c>
      <c r="AT8">
        <v>133</v>
      </c>
      <c r="AU8">
        <v>102</v>
      </c>
      <c r="AV8">
        <v>277</v>
      </c>
      <c r="AW8">
        <v>248</v>
      </c>
      <c r="AX8">
        <v>122</v>
      </c>
      <c r="AY8">
        <v>405</v>
      </c>
      <c r="AZ8">
        <v>370</v>
      </c>
      <c r="BA8">
        <v>112</v>
      </c>
      <c r="BB8">
        <v>926</v>
      </c>
      <c r="BC8">
        <v>1222</v>
      </c>
      <c r="BD8">
        <v>214</v>
      </c>
      <c r="BE8">
        <v>1233</v>
      </c>
      <c r="BF8">
        <v>1361</v>
      </c>
      <c r="BG8">
        <v>1277</v>
      </c>
      <c r="BH8">
        <v>1279</v>
      </c>
    </row>
    <row r="9" spans="1:60">
      <c r="A9" t="s">
        <v>481</v>
      </c>
      <c r="E9" t="s">
        <v>481</v>
      </c>
      <c r="F9" t="s">
        <v>481</v>
      </c>
      <c r="G9" t="s">
        <v>481</v>
      </c>
      <c r="H9" t="s">
        <v>466</v>
      </c>
      <c r="I9">
        <v>41</v>
      </c>
      <c r="J9">
        <v>410</v>
      </c>
      <c r="K9" t="s">
        <v>469</v>
      </c>
      <c r="L9">
        <v>5</v>
      </c>
      <c r="M9">
        <v>50</v>
      </c>
      <c r="N9">
        <v>20304</v>
      </c>
      <c r="O9" t="s">
        <v>270</v>
      </c>
      <c r="P9" t="s">
        <v>270</v>
      </c>
      <c r="Q9" t="s">
        <v>482</v>
      </c>
      <c r="R9">
        <v>8</v>
      </c>
      <c r="S9">
        <v>0</v>
      </c>
      <c r="T9">
        <v>48</v>
      </c>
      <c r="U9">
        <v>1239</v>
      </c>
      <c r="V9">
        <v>1302</v>
      </c>
      <c r="W9">
        <v>249</v>
      </c>
      <c r="X9">
        <v>2304</v>
      </c>
      <c r="Y9">
        <v>2507</v>
      </c>
      <c r="Z9">
        <v>323</v>
      </c>
      <c r="AA9">
        <v>76</v>
      </c>
      <c r="AB9">
        <v>98</v>
      </c>
      <c r="AC9">
        <v>77</v>
      </c>
      <c r="AD9">
        <v>61</v>
      </c>
      <c r="AE9">
        <v>27</v>
      </c>
      <c r="AF9">
        <v>29</v>
      </c>
      <c r="AG9">
        <v>34</v>
      </c>
      <c r="AH9">
        <v>25</v>
      </c>
      <c r="AI9">
        <v>29</v>
      </c>
      <c r="AJ9">
        <v>32</v>
      </c>
      <c r="AK9">
        <v>45</v>
      </c>
      <c r="AL9">
        <v>37</v>
      </c>
      <c r="AM9">
        <v>96</v>
      </c>
      <c r="AN9">
        <v>61</v>
      </c>
      <c r="AO9">
        <v>49</v>
      </c>
      <c r="AP9">
        <v>119</v>
      </c>
      <c r="AQ9">
        <v>66</v>
      </c>
      <c r="AR9">
        <v>49</v>
      </c>
      <c r="AS9">
        <v>116</v>
      </c>
      <c r="AT9">
        <v>12</v>
      </c>
      <c r="AU9">
        <v>18</v>
      </c>
      <c r="AV9">
        <v>133</v>
      </c>
      <c r="AW9">
        <v>129</v>
      </c>
      <c r="AX9">
        <v>103</v>
      </c>
      <c r="AY9">
        <v>342</v>
      </c>
      <c r="AZ9">
        <v>382</v>
      </c>
      <c r="BA9">
        <v>142</v>
      </c>
      <c r="BB9">
        <v>1118</v>
      </c>
      <c r="BC9">
        <v>1401</v>
      </c>
      <c r="BD9">
        <v>235</v>
      </c>
      <c r="BE9">
        <v>1449</v>
      </c>
      <c r="BF9">
        <v>1421</v>
      </c>
      <c r="BG9">
        <v>675</v>
      </c>
      <c r="BH9">
        <v>734</v>
      </c>
    </row>
    <row r="10" spans="1:60">
      <c r="A10" t="s">
        <v>483</v>
      </c>
      <c r="B10" t="s">
        <v>484</v>
      </c>
      <c r="H10" t="s">
        <v>466</v>
      </c>
      <c r="I10">
        <v>41</v>
      </c>
      <c r="J10">
        <v>410</v>
      </c>
      <c r="K10" t="s">
        <v>469</v>
      </c>
      <c r="L10">
        <v>5</v>
      </c>
      <c r="M10">
        <v>50</v>
      </c>
      <c r="N10">
        <v>20400</v>
      </c>
    </row>
    <row r="11" spans="1:60">
      <c r="A11" t="s">
        <v>485</v>
      </c>
      <c r="C11" t="s">
        <v>485</v>
      </c>
      <c r="D11" t="s">
        <v>485</v>
      </c>
      <c r="E11" t="s">
        <v>485</v>
      </c>
      <c r="F11" t="s">
        <v>485</v>
      </c>
      <c r="G11" t="s">
        <v>485</v>
      </c>
      <c r="H11" t="s">
        <v>466</v>
      </c>
      <c r="I11">
        <v>41</v>
      </c>
      <c r="J11">
        <v>410</v>
      </c>
      <c r="K11" t="s">
        <v>469</v>
      </c>
      <c r="L11">
        <v>5</v>
      </c>
      <c r="M11">
        <v>50</v>
      </c>
      <c r="N11">
        <v>20401</v>
      </c>
      <c r="O11" t="s">
        <v>174</v>
      </c>
      <c r="P11" t="s">
        <v>174</v>
      </c>
      <c r="Q11" t="s">
        <v>486</v>
      </c>
      <c r="R11">
        <v>6</v>
      </c>
      <c r="S11">
        <v>52</v>
      </c>
      <c r="T11">
        <v>64</v>
      </c>
      <c r="U11">
        <v>1836</v>
      </c>
      <c r="V11">
        <v>1500</v>
      </c>
      <c r="W11">
        <v>241</v>
      </c>
      <c r="X11">
        <v>1654</v>
      </c>
      <c r="Y11">
        <v>1820</v>
      </c>
      <c r="Z11">
        <v>238</v>
      </c>
      <c r="AA11">
        <v>35</v>
      </c>
      <c r="AB11">
        <v>131</v>
      </c>
      <c r="AC11">
        <v>89</v>
      </c>
      <c r="AD11">
        <v>36</v>
      </c>
      <c r="AE11">
        <v>47</v>
      </c>
      <c r="AF11">
        <v>49</v>
      </c>
      <c r="AG11">
        <v>61</v>
      </c>
      <c r="AH11">
        <v>79</v>
      </c>
      <c r="AI11">
        <v>83</v>
      </c>
      <c r="AJ11">
        <v>63</v>
      </c>
      <c r="AK11">
        <v>67</v>
      </c>
      <c r="AL11">
        <v>57</v>
      </c>
      <c r="AM11">
        <v>40</v>
      </c>
      <c r="AN11">
        <v>118</v>
      </c>
      <c r="AO11">
        <v>62</v>
      </c>
      <c r="AP11">
        <v>113</v>
      </c>
      <c r="AQ11">
        <v>83</v>
      </c>
      <c r="AR11">
        <v>66</v>
      </c>
      <c r="AS11">
        <v>103</v>
      </c>
      <c r="AT11">
        <v>77</v>
      </c>
      <c r="AU11">
        <v>59</v>
      </c>
      <c r="AV11">
        <v>187</v>
      </c>
      <c r="AW11">
        <v>209</v>
      </c>
      <c r="AX11">
        <v>106</v>
      </c>
      <c r="AY11">
        <v>506</v>
      </c>
      <c r="AZ11">
        <v>415</v>
      </c>
      <c r="BA11">
        <v>139</v>
      </c>
      <c r="BB11">
        <v>849</v>
      </c>
      <c r="BC11">
        <v>847</v>
      </c>
      <c r="BD11">
        <v>194</v>
      </c>
      <c r="BE11">
        <v>1622</v>
      </c>
      <c r="BF11">
        <v>1578</v>
      </c>
      <c r="BG11">
        <v>368</v>
      </c>
      <c r="BH11">
        <v>474</v>
      </c>
    </row>
    <row r="12" spans="1:60">
      <c r="A12" t="s">
        <v>487</v>
      </c>
      <c r="C12" t="s">
        <v>487</v>
      </c>
      <c r="D12" t="s">
        <v>487</v>
      </c>
      <c r="E12" t="s">
        <v>487</v>
      </c>
      <c r="H12" t="s">
        <v>466</v>
      </c>
      <c r="I12">
        <v>41</v>
      </c>
      <c r="J12">
        <v>410</v>
      </c>
      <c r="K12" t="s">
        <v>469</v>
      </c>
      <c r="L12">
        <v>5</v>
      </c>
      <c r="M12">
        <v>50</v>
      </c>
      <c r="N12">
        <v>20402</v>
      </c>
      <c r="O12" t="s">
        <v>175</v>
      </c>
      <c r="R12">
        <v>15</v>
      </c>
      <c r="U12">
        <v>1398</v>
      </c>
      <c r="X12">
        <v>3554</v>
      </c>
      <c r="AA12">
        <v>35</v>
      </c>
      <c r="AD12">
        <v>41</v>
      </c>
      <c r="AG12">
        <v>51</v>
      </c>
      <c r="AJ12">
        <v>60</v>
      </c>
      <c r="AM12">
        <v>31</v>
      </c>
      <c r="AP12">
        <v>70</v>
      </c>
      <c r="AS12">
        <v>48</v>
      </c>
      <c r="AV12">
        <v>73</v>
      </c>
      <c r="AY12">
        <v>358</v>
      </c>
      <c r="BB12">
        <v>1853</v>
      </c>
      <c r="BE12">
        <v>2467</v>
      </c>
      <c r="BG12">
        <v>154</v>
      </c>
    </row>
    <row r="13" spans="1:60">
      <c r="A13" t="s">
        <v>488</v>
      </c>
      <c r="F13" t="s">
        <v>488</v>
      </c>
      <c r="G13" t="s">
        <v>488</v>
      </c>
      <c r="H13" t="s">
        <v>466</v>
      </c>
      <c r="I13">
        <v>41</v>
      </c>
      <c r="J13">
        <v>410</v>
      </c>
      <c r="K13" t="s">
        <v>469</v>
      </c>
      <c r="L13">
        <v>5</v>
      </c>
      <c r="M13">
        <v>50</v>
      </c>
      <c r="N13">
        <v>20403</v>
      </c>
      <c r="P13" t="s">
        <v>271</v>
      </c>
      <c r="Q13" t="s">
        <v>489</v>
      </c>
      <c r="S13">
        <v>1</v>
      </c>
      <c r="T13">
        <v>32</v>
      </c>
      <c r="V13">
        <v>659</v>
      </c>
      <c r="W13">
        <v>180</v>
      </c>
      <c r="Y13">
        <v>1887</v>
      </c>
      <c r="Z13">
        <v>237</v>
      </c>
      <c r="AB13">
        <v>30</v>
      </c>
      <c r="AC13">
        <v>33</v>
      </c>
      <c r="AE13">
        <v>11</v>
      </c>
      <c r="AF13">
        <v>19</v>
      </c>
      <c r="AH13">
        <v>0</v>
      </c>
      <c r="AI13">
        <v>12</v>
      </c>
      <c r="AK13">
        <v>44</v>
      </c>
      <c r="AL13">
        <v>63</v>
      </c>
      <c r="AN13">
        <v>0</v>
      </c>
      <c r="AO13">
        <v>12</v>
      </c>
      <c r="AQ13">
        <v>14</v>
      </c>
      <c r="AR13">
        <v>22</v>
      </c>
      <c r="AT13">
        <v>31</v>
      </c>
      <c r="AU13">
        <v>34</v>
      </c>
      <c r="AW13">
        <v>52</v>
      </c>
      <c r="AX13">
        <v>41</v>
      </c>
      <c r="AZ13">
        <v>143</v>
      </c>
      <c r="BA13">
        <v>77</v>
      </c>
      <c r="BC13">
        <v>999</v>
      </c>
      <c r="BD13">
        <v>163</v>
      </c>
      <c r="BF13">
        <v>1200</v>
      </c>
      <c r="BH13">
        <v>97</v>
      </c>
    </row>
    <row r="14" spans="1:60">
      <c r="A14" t="s">
        <v>490</v>
      </c>
      <c r="F14" t="s">
        <v>490</v>
      </c>
      <c r="G14" t="s">
        <v>490</v>
      </c>
      <c r="H14" t="s">
        <v>466</v>
      </c>
      <c r="I14">
        <v>41</v>
      </c>
      <c r="J14">
        <v>410</v>
      </c>
      <c r="K14" t="s">
        <v>469</v>
      </c>
      <c r="L14">
        <v>5</v>
      </c>
      <c r="M14">
        <v>50</v>
      </c>
      <c r="N14">
        <v>20404</v>
      </c>
      <c r="P14" t="s">
        <v>272</v>
      </c>
      <c r="Q14" t="s">
        <v>491</v>
      </c>
      <c r="S14">
        <v>17</v>
      </c>
      <c r="T14">
        <v>41</v>
      </c>
      <c r="V14">
        <v>973</v>
      </c>
      <c r="W14">
        <v>220</v>
      </c>
      <c r="Y14">
        <v>1527</v>
      </c>
      <c r="Z14">
        <v>223</v>
      </c>
      <c r="AB14">
        <v>47</v>
      </c>
      <c r="AC14">
        <v>45</v>
      </c>
      <c r="AE14">
        <v>0</v>
      </c>
      <c r="AF14">
        <v>12</v>
      </c>
      <c r="AH14">
        <v>17</v>
      </c>
      <c r="AI14">
        <v>26</v>
      </c>
      <c r="AK14">
        <v>17</v>
      </c>
      <c r="AL14">
        <v>27</v>
      </c>
      <c r="AN14">
        <v>22</v>
      </c>
      <c r="AO14">
        <v>37</v>
      </c>
      <c r="AQ14">
        <v>40</v>
      </c>
      <c r="AR14">
        <v>39</v>
      </c>
      <c r="AT14">
        <v>44</v>
      </c>
      <c r="AU14">
        <v>40</v>
      </c>
      <c r="AW14">
        <v>123</v>
      </c>
      <c r="AX14">
        <v>76</v>
      </c>
      <c r="AZ14">
        <v>150</v>
      </c>
      <c r="BA14">
        <v>72</v>
      </c>
      <c r="BC14">
        <v>1012</v>
      </c>
      <c r="BD14">
        <v>197</v>
      </c>
      <c r="BF14">
        <v>1241</v>
      </c>
      <c r="BH14">
        <v>204</v>
      </c>
    </row>
    <row r="15" spans="1:60">
      <c r="A15" t="s">
        <v>492</v>
      </c>
      <c r="B15" t="s">
        <v>493</v>
      </c>
      <c r="H15" t="s">
        <v>466</v>
      </c>
      <c r="I15">
        <v>41</v>
      </c>
      <c r="J15">
        <v>410</v>
      </c>
      <c r="K15" t="s">
        <v>469</v>
      </c>
      <c r="L15">
        <v>5</v>
      </c>
      <c r="M15">
        <v>50</v>
      </c>
      <c r="N15">
        <v>20500</v>
      </c>
    </row>
    <row r="16" spans="1:60">
      <c r="A16" t="s">
        <v>494</v>
      </c>
      <c r="C16" t="s">
        <v>494</v>
      </c>
      <c r="D16" t="s">
        <v>494</v>
      </c>
      <c r="E16" t="s">
        <v>494</v>
      </c>
      <c r="F16" t="s">
        <v>494</v>
      </c>
      <c r="G16" t="s">
        <v>494</v>
      </c>
      <c r="H16" t="s">
        <v>466</v>
      </c>
      <c r="I16">
        <v>41</v>
      </c>
      <c r="J16">
        <v>410</v>
      </c>
      <c r="K16" t="s">
        <v>469</v>
      </c>
      <c r="L16">
        <v>5</v>
      </c>
      <c r="M16">
        <v>50</v>
      </c>
      <c r="N16">
        <v>20501</v>
      </c>
      <c r="O16" t="s">
        <v>260</v>
      </c>
      <c r="P16" t="s">
        <v>260</v>
      </c>
      <c r="Q16" t="s">
        <v>495</v>
      </c>
      <c r="R16">
        <v>7</v>
      </c>
      <c r="S16">
        <v>3</v>
      </c>
      <c r="T16">
        <v>46</v>
      </c>
      <c r="U16">
        <v>1461</v>
      </c>
      <c r="V16">
        <v>2064</v>
      </c>
      <c r="W16">
        <v>332</v>
      </c>
      <c r="X16">
        <v>1347</v>
      </c>
      <c r="Y16">
        <v>2712</v>
      </c>
      <c r="Z16">
        <v>333</v>
      </c>
      <c r="AA16">
        <v>67</v>
      </c>
      <c r="AB16">
        <v>103</v>
      </c>
      <c r="AC16">
        <v>91</v>
      </c>
      <c r="AD16">
        <v>18</v>
      </c>
      <c r="AE16">
        <v>66</v>
      </c>
      <c r="AF16">
        <v>86</v>
      </c>
      <c r="AG16">
        <v>55</v>
      </c>
      <c r="AH16">
        <v>80</v>
      </c>
      <c r="AI16">
        <v>59</v>
      </c>
      <c r="AJ16">
        <v>63</v>
      </c>
      <c r="AK16">
        <v>95</v>
      </c>
      <c r="AL16">
        <v>88</v>
      </c>
      <c r="AM16">
        <v>91</v>
      </c>
      <c r="AN16">
        <v>77</v>
      </c>
      <c r="AO16">
        <v>56</v>
      </c>
      <c r="AP16">
        <v>37</v>
      </c>
      <c r="AQ16">
        <v>114</v>
      </c>
      <c r="AR16">
        <v>74</v>
      </c>
      <c r="AS16">
        <v>34</v>
      </c>
      <c r="AT16">
        <v>89</v>
      </c>
      <c r="AU16">
        <v>77</v>
      </c>
      <c r="AV16">
        <v>99</v>
      </c>
      <c r="AW16">
        <v>122</v>
      </c>
      <c r="AX16">
        <v>71</v>
      </c>
      <c r="AY16">
        <v>309</v>
      </c>
      <c r="AZ16">
        <v>378</v>
      </c>
      <c r="BA16">
        <v>146</v>
      </c>
      <c r="BB16">
        <v>836</v>
      </c>
      <c r="BC16">
        <v>1536</v>
      </c>
      <c r="BD16">
        <v>242</v>
      </c>
      <c r="BE16">
        <v>1147</v>
      </c>
      <c r="BF16">
        <v>1880</v>
      </c>
      <c r="BG16">
        <v>480</v>
      </c>
      <c r="BH16">
        <v>771</v>
      </c>
    </row>
    <row r="17" spans="1:60">
      <c r="A17" t="s">
        <v>496</v>
      </c>
      <c r="C17" t="s">
        <v>496</v>
      </c>
      <c r="D17" t="s">
        <v>496</v>
      </c>
      <c r="E17" t="s">
        <v>496</v>
      </c>
      <c r="H17" t="s">
        <v>466</v>
      </c>
      <c r="I17">
        <v>41</v>
      </c>
      <c r="J17">
        <v>410</v>
      </c>
      <c r="K17" t="s">
        <v>469</v>
      </c>
      <c r="L17">
        <v>5</v>
      </c>
      <c r="M17">
        <v>50</v>
      </c>
      <c r="N17">
        <v>20502</v>
      </c>
      <c r="O17" t="s">
        <v>261</v>
      </c>
      <c r="R17">
        <v>95</v>
      </c>
      <c r="U17">
        <v>2135</v>
      </c>
      <c r="X17">
        <v>3610</v>
      </c>
      <c r="AA17">
        <v>59</v>
      </c>
      <c r="AD17">
        <v>28</v>
      </c>
      <c r="AG17">
        <v>81</v>
      </c>
      <c r="AJ17">
        <v>128</v>
      </c>
      <c r="AM17">
        <v>57</v>
      </c>
      <c r="AP17">
        <v>160</v>
      </c>
      <c r="AS17">
        <v>104</v>
      </c>
      <c r="AV17">
        <v>245</v>
      </c>
      <c r="AY17">
        <v>539</v>
      </c>
      <c r="BB17">
        <v>1817</v>
      </c>
      <c r="BE17">
        <v>2742</v>
      </c>
      <c r="BG17">
        <v>452</v>
      </c>
    </row>
    <row r="18" spans="1:60">
      <c r="A18" t="s">
        <v>497</v>
      </c>
      <c r="E18" t="s">
        <v>497</v>
      </c>
      <c r="F18" t="s">
        <v>497</v>
      </c>
      <c r="G18" t="s">
        <v>497</v>
      </c>
      <c r="H18" t="s">
        <v>466</v>
      </c>
      <c r="I18">
        <v>41</v>
      </c>
      <c r="J18">
        <v>410</v>
      </c>
      <c r="K18" t="s">
        <v>469</v>
      </c>
      <c r="L18">
        <v>5</v>
      </c>
      <c r="M18">
        <v>50</v>
      </c>
      <c r="N18">
        <v>20503</v>
      </c>
      <c r="O18" t="s">
        <v>273</v>
      </c>
      <c r="P18" t="s">
        <v>273</v>
      </c>
      <c r="Q18" t="s">
        <v>498</v>
      </c>
      <c r="R18">
        <v>18</v>
      </c>
      <c r="S18">
        <v>0</v>
      </c>
      <c r="T18">
        <v>34</v>
      </c>
      <c r="U18">
        <v>815</v>
      </c>
      <c r="V18">
        <v>454</v>
      </c>
      <c r="W18">
        <v>109</v>
      </c>
      <c r="X18">
        <v>830</v>
      </c>
      <c r="Y18">
        <v>1220</v>
      </c>
      <c r="Z18">
        <v>146</v>
      </c>
      <c r="AA18">
        <v>50</v>
      </c>
      <c r="AB18">
        <v>26</v>
      </c>
      <c r="AC18">
        <v>26</v>
      </c>
      <c r="AD18">
        <v>9</v>
      </c>
      <c r="AE18">
        <v>20</v>
      </c>
      <c r="AF18">
        <v>25</v>
      </c>
      <c r="AG18">
        <v>40</v>
      </c>
      <c r="AH18">
        <v>16</v>
      </c>
      <c r="AI18">
        <v>15</v>
      </c>
      <c r="AJ18">
        <v>11</v>
      </c>
      <c r="AK18">
        <v>42</v>
      </c>
      <c r="AL18">
        <v>32</v>
      </c>
      <c r="AM18">
        <v>7</v>
      </c>
      <c r="AN18">
        <v>24</v>
      </c>
      <c r="AO18">
        <v>22</v>
      </c>
      <c r="AP18">
        <v>67</v>
      </c>
      <c r="AQ18">
        <v>29</v>
      </c>
      <c r="AR18">
        <v>24</v>
      </c>
      <c r="AS18">
        <v>64</v>
      </c>
      <c r="AT18">
        <v>22</v>
      </c>
      <c r="AU18">
        <v>21</v>
      </c>
      <c r="AV18">
        <v>108</v>
      </c>
      <c r="AW18">
        <v>35</v>
      </c>
      <c r="AX18">
        <v>26</v>
      </c>
      <c r="AY18">
        <v>172</v>
      </c>
      <c r="AZ18">
        <v>89</v>
      </c>
      <c r="BA18">
        <v>47</v>
      </c>
      <c r="BB18">
        <v>474</v>
      </c>
      <c r="BC18">
        <v>650</v>
      </c>
      <c r="BD18">
        <v>117</v>
      </c>
      <c r="BE18">
        <v>692</v>
      </c>
      <c r="BF18">
        <v>767</v>
      </c>
      <c r="BG18">
        <v>255</v>
      </c>
      <c r="BH18">
        <v>195</v>
      </c>
    </row>
    <row r="19" spans="1:60">
      <c r="A19" t="s">
        <v>499</v>
      </c>
      <c r="F19" t="s">
        <v>499</v>
      </c>
      <c r="G19" t="s">
        <v>499</v>
      </c>
      <c r="H19" t="s">
        <v>466</v>
      </c>
      <c r="I19">
        <v>41</v>
      </c>
      <c r="J19">
        <v>410</v>
      </c>
      <c r="K19" t="s">
        <v>469</v>
      </c>
      <c r="L19">
        <v>5</v>
      </c>
      <c r="M19">
        <v>50</v>
      </c>
      <c r="N19">
        <v>20504</v>
      </c>
      <c r="P19" t="s">
        <v>274</v>
      </c>
      <c r="Q19" t="s">
        <v>500</v>
      </c>
      <c r="S19">
        <v>2</v>
      </c>
      <c r="T19">
        <v>45</v>
      </c>
      <c r="V19">
        <v>1563</v>
      </c>
      <c r="W19">
        <v>276</v>
      </c>
      <c r="Y19">
        <v>2966</v>
      </c>
      <c r="Z19">
        <v>338</v>
      </c>
      <c r="AB19">
        <v>44</v>
      </c>
      <c r="AC19">
        <v>44</v>
      </c>
      <c r="AE19">
        <v>46</v>
      </c>
      <c r="AF19">
        <v>44</v>
      </c>
      <c r="AH19">
        <v>34</v>
      </c>
      <c r="AI19">
        <v>39</v>
      </c>
      <c r="AK19">
        <v>30</v>
      </c>
      <c r="AL19">
        <v>42</v>
      </c>
      <c r="AN19">
        <v>53</v>
      </c>
      <c r="AO19">
        <v>43</v>
      </c>
      <c r="AQ19">
        <v>126</v>
      </c>
      <c r="AR19">
        <v>87</v>
      </c>
      <c r="AT19">
        <v>44</v>
      </c>
      <c r="AU19">
        <v>39</v>
      </c>
      <c r="AW19">
        <v>193</v>
      </c>
      <c r="AX19">
        <v>107</v>
      </c>
      <c r="AZ19">
        <v>367</v>
      </c>
      <c r="BA19">
        <v>137</v>
      </c>
      <c r="BC19">
        <v>1601</v>
      </c>
      <c r="BD19">
        <v>250</v>
      </c>
      <c r="BF19">
        <v>2083</v>
      </c>
      <c r="BH19">
        <v>348</v>
      </c>
    </row>
    <row r="20" spans="1:60">
      <c r="A20" t="s">
        <v>501</v>
      </c>
      <c r="F20" t="s">
        <v>501</v>
      </c>
      <c r="G20" t="s">
        <v>501</v>
      </c>
      <c r="H20" t="s">
        <v>466</v>
      </c>
      <c r="I20">
        <v>41</v>
      </c>
      <c r="J20">
        <v>410</v>
      </c>
      <c r="K20" t="s">
        <v>469</v>
      </c>
      <c r="L20">
        <v>5</v>
      </c>
      <c r="M20">
        <v>50</v>
      </c>
      <c r="N20">
        <v>20505</v>
      </c>
      <c r="P20" t="s">
        <v>445</v>
      </c>
      <c r="Q20" t="s">
        <v>502</v>
      </c>
      <c r="S20">
        <v>27</v>
      </c>
      <c r="T20">
        <v>45</v>
      </c>
      <c r="V20">
        <v>946</v>
      </c>
      <c r="W20">
        <v>208</v>
      </c>
      <c r="Y20">
        <v>1300</v>
      </c>
      <c r="Z20">
        <v>237</v>
      </c>
      <c r="AB20">
        <v>94</v>
      </c>
      <c r="AC20">
        <v>50</v>
      </c>
      <c r="AE20">
        <v>45</v>
      </c>
      <c r="AF20">
        <v>35</v>
      </c>
      <c r="AH20">
        <v>47</v>
      </c>
      <c r="AI20">
        <v>31</v>
      </c>
      <c r="AK20">
        <v>85</v>
      </c>
      <c r="AL20">
        <v>58</v>
      </c>
      <c r="AN20">
        <v>0</v>
      </c>
      <c r="AO20">
        <v>12</v>
      </c>
      <c r="AQ20">
        <v>49</v>
      </c>
      <c r="AR20">
        <v>37</v>
      </c>
      <c r="AT20">
        <v>41</v>
      </c>
      <c r="AU20">
        <v>43</v>
      </c>
      <c r="AW20">
        <v>91</v>
      </c>
      <c r="AX20">
        <v>47</v>
      </c>
      <c r="AZ20">
        <v>288</v>
      </c>
      <c r="BA20">
        <v>109</v>
      </c>
      <c r="BC20">
        <v>552</v>
      </c>
      <c r="BD20">
        <v>153</v>
      </c>
      <c r="BF20">
        <v>805</v>
      </c>
      <c r="BH20">
        <v>333</v>
      </c>
    </row>
    <row r="21" spans="1:60">
      <c r="A21" t="s">
        <v>503</v>
      </c>
      <c r="B21" t="s">
        <v>504</v>
      </c>
      <c r="C21" t="s">
        <v>504</v>
      </c>
      <c r="D21" t="s">
        <v>504</v>
      </c>
      <c r="E21" t="s">
        <v>503</v>
      </c>
      <c r="F21" t="s">
        <v>503</v>
      </c>
      <c r="G21" t="s">
        <v>503</v>
      </c>
      <c r="H21" t="s">
        <v>466</v>
      </c>
      <c r="I21">
        <v>41</v>
      </c>
      <c r="J21">
        <v>410</v>
      </c>
      <c r="K21" t="s">
        <v>469</v>
      </c>
      <c r="L21">
        <v>5</v>
      </c>
      <c r="M21">
        <v>50</v>
      </c>
      <c r="N21">
        <v>20600</v>
      </c>
      <c r="O21" t="s">
        <v>122</v>
      </c>
      <c r="P21" t="s">
        <v>122</v>
      </c>
      <c r="Q21" t="s">
        <v>505</v>
      </c>
      <c r="R21">
        <v>40</v>
      </c>
      <c r="S21">
        <v>12</v>
      </c>
      <c r="T21">
        <v>49</v>
      </c>
      <c r="U21">
        <v>2524</v>
      </c>
      <c r="V21">
        <v>2795</v>
      </c>
      <c r="W21">
        <v>360</v>
      </c>
      <c r="X21">
        <v>1957</v>
      </c>
      <c r="Y21">
        <v>2659</v>
      </c>
      <c r="Z21">
        <v>335</v>
      </c>
      <c r="AA21">
        <v>94</v>
      </c>
      <c r="AB21">
        <v>84</v>
      </c>
      <c r="AC21">
        <v>60</v>
      </c>
      <c r="AD21">
        <v>94</v>
      </c>
      <c r="AE21">
        <v>15</v>
      </c>
      <c r="AF21">
        <v>24</v>
      </c>
      <c r="AG21">
        <v>40</v>
      </c>
      <c r="AH21">
        <v>88</v>
      </c>
      <c r="AI21">
        <v>77</v>
      </c>
      <c r="AJ21">
        <v>58</v>
      </c>
      <c r="AK21">
        <v>65</v>
      </c>
      <c r="AL21">
        <v>57</v>
      </c>
      <c r="AM21">
        <v>86</v>
      </c>
      <c r="AN21">
        <v>97</v>
      </c>
      <c r="AO21">
        <v>69</v>
      </c>
      <c r="AP21">
        <v>133</v>
      </c>
      <c r="AQ21">
        <v>123</v>
      </c>
      <c r="AR21">
        <v>74</v>
      </c>
      <c r="AS21">
        <v>106</v>
      </c>
      <c r="AT21">
        <v>60</v>
      </c>
      <c r="AU21">
        <v>46</v>
      </c>
      <c r="AV21">
        <v>216</v>
      </c>
      <c r="AW21">
        <v>213</v>
      </c>
      <c r="AX21">
        <v>115</v>
      </c>
      <c r="AY21">
        <v>526</v>
      </c>
      <c r="AZ21">
        <v>493</v>
      </c>
      <c r="BA21">
        <v>165</v>
      </c>
      <c r="BB21">
        <v>1181</v>
      </c>
      <c r="BC21">
        <v>1655</v>
      </c>
      <c r="BD21">
        <v>272</v>
      </c>
      <c r="BE21">
        <v>2037</v>
      </c>
      <c r="BF21">
        <v>2296</v>
      </c>
      <c r="BG21">
        <v>551</v>
      </c>
      <c r="BH21">
        <v>593</v>
      </c>
    </row>
    <row r="22" spans="1:60">
      <c r="A22" t="s">
        <v>506</v>
      </c>
      <c r="B22" t="s">
        <v>507</v>
      </c>
      <c r="C22" t="s">
        <v>507</v>
      </c>
      <c r="D22" t="s">
        <v>507</v>
      </c>
      <c r="E22" t="s">
        <v>506</v>
      </c>
      <c r="F22" t="s">
        <v>506</v>
      </c>
      <c r="G22" t="s">
        <v>506</v>
      </c>
      <c r="H22" t="s">
        <v>466</v>
      </c>
      <c r="I22">
        <v>41</v>
      </c>
      <c r="J22">
        <v>410</v>
      </c>
      <c r="K22" t="s">
        <v>469</v>
      </c>
      <c r="L22">
        <v>5</v>
      </c>
      <c r="M22">
        <v>50</v>
      </c>
      <c r="N22">
        <v>20700</v>
      </c>
      <c r="O22" t="s">
        <v>123</v>
      </c>
      <c r="P22" t="s">
        <v>123</v>
      </c>
      <c r="Q22" t="s">
        <v>508</v>
      </c>
      <c r="R22">
        <v>10</v>
      </c>
      <c r="S22">
        <v>14</v>
      </c>
      <c r="T22">
        <v>39</v>
      </c>
      <c r="U22">
        <v>1603</v>
      </c>
      <c r="V22">
        <v>1392</v>
      </c>
      <c r="W22">
        <v>215</v>
      </c>
      <c r="X22">
        <v>863</v>
      </c>
      <c r="Y22">
        <v>1064</v>
      </c>
      <c r="Z22">
        <v>156</v>
      </c>
      <c r="AA22">
        <v>25</v>
      </c>
      <c r="AB22">
        <v>74</v>
      </c>
      <c r="AC22">
        <v>55</v>
      </c>
      <c r="AD22">
        <v>24</v>
      </c>
      <c r="AE22">
        <v>26</v>
      </c>
      <c r="AF22">
        <v>30</v>
      </c>
      <c r="AG22">
        <v>88</v>
      </c>
      <c r="AH22">
        <v>64</v>
      </c>
      <c r="AI22">
        <v>39</v>
      </c>
      <c r="AJ22">
        <v>90</v>
      </c>
      <c r="AK22">
        <v>50</v>
      </c>
      <c r="AL22">
        <v>35</v>
      </c>
      <c r="AM22">
        <v>54</v>
      </c>
      <c r="AN22">
        <v>67</v>
      </c>
      <c r="AO22">
        <v>64</v>
      </c>
      <c r="AP22">
        <v>63</v>
      </c>
      <c r="AQ22">
        <v>35</v>
      </c>
      <c r="AR22">
        <v>28</v>
      </c>
      <c r="AS22">
        <v>57</v>
      </c>
      <c r="AT22">
        <v>29</v>
      </c>
      <c r="AU22">
        <v>30</v>
      </c>
      <c r="AV22">
        <v>135</v>
      </c>
      <c r="AW22">
        <v>128</v>
      </c>
      <c r="AX22">
        <v>55</v>
      </c>
      <c r="AY22">
        <v>284</v>
      </c>
      <c r="AZ22">
        <v>178</v>
      </c>
      <c r="BA22">
        <v>75</v>
      </c>
      <c r="BB22">
        <v>562</v>
      </c>
      <c r="BC22">
        <v>784</v>
      </c>
      <c r="BD22">
        <v>149</v>
      </c>
      <c r="BE22">
        <v>1082</v>
      </c>
      <c r="BF22">
        <v>1077</v>
      </c>
      <c r="BG22">
        <v>305</v>
      </c>
      <c r="BH22">
        <v>339</v>
      </c>
    </row>
    <row r="23" spans="1:60">
      <c r="A23" t="s">
        <v>509</v>
      </c>
      <c r="B23" t="s">
        <v>510</v>
      </c>
      <c r="C23" t="s">
        <v>510</v>
      </c>
      <c r="D23" t="s">
        <v>510</v>
      </c>
      <c r="E23" t="s">
        <v>509</v>
      </c>
      <c r="F23" t="s">
        <v>509</v>
      </c>
      <c r="G23" t="s">
        <v>509</v>
      </c>
      <c r="H23" t="s">
        <v>466</v>
      </c>
      <c r="I23">
        <v>41</v>
      </c>
      <c r="J23">
        <v>410</v>
      </c>
      <c r="K23" t="s">
        <v>469</v>
      </c>
      <c r="L23">
        <v>5</v>
      </c>
      <c r="M23">
        <v>50</v>
      </c>
      <c r="N23">
        <v>20800</v>
      </c>
      <c r="O23" t="s">
        <v>124</v>
      </c>
      <c r="P23" t="s">
        <v>124</v>
      </c>
      <c r="Q23" t="s">
        <v>511</v>
      </c>
      <c r="R23">
        <v>55</v>
      </c>
      <c r="S23">
        <v>38</v>
      </c>
      <c r="T23">
        <v>38</v>
      </c>
      <c r="U23">
        <v>2071</v>
      </c>
      <c r="V23">
        <v>2292</v>
      </c>
      <c r="W23">
        <v>307</v>
      </c>
      <c r="X23">
        <v>740</v>
      </c>
      <c r="Y23">
        <v>892</v>
      </c>
      <c r="Z23">
        <v>175</v>
      </c>
      <c r="AA23">
        <v>101</v>
      </c>
      <c r="AB23">
        <v>146</v>
      </c>
      <c r="AC23">
        <v>85</v>
      </c>
      <c r="AD23">
        <v>65</v>
      </c>
      <c r="AE23">
        <v>194</v>
      </c>
      <c r="AF23">
        <v>99</v>
      </c>
      <c r="AG23">
        <v>228</v>
      </c>
      <c r="AH23">
        <v>106</v>
      </c>
      <c r="AI23">
        <v>65</v>
      </c>
      <c r="AJ23">
        <v>129</v>
      </c>
      <c r="AK23">
        <v>62</v>
      </c>
      <c r="AL23">
        <v>38</v>
      </c>
      <c r="AM23">
        <v>173</v>
      </c>
      <c r="AN23">
        <v>123</v>
      </c>
      <c r="AO23">
        <v>65</v>
      </c>
      <c r="AP23">
        <v>155</v>
      </c>
      <c r="AQ23">
        <v>74</v>
      </c>
      <c r="AR23">
        <v>43</v>
      </c>
      <c r="AS23">
        <v>212</v>
      </c>
      <c r="AT23">
        <v>86</v>
      </c>
      <c r="AU23">
        <v>62</v>
      </c>
      <c r="AV23">
        <v>200</v>
      </c>
      <c r="AW23">
        <v>176</v>
      </c>
      <c r="AX23">
        <v>89</v>
      </c>
      <c r="AY23">
        <v>342</v>
      </c>
      <c r="AZ23">
        <v>521</v>
      </c>
      <c r="BA23">
        <v>151</v>
      </c>
      <c r="BB23">
        <v>321</v>
      </c>
      <c r="BC23">
        <v>444</v>
      </c>
      <c r="BD23">
        <v>103</v>
      </c>
      <c r="BE23">
        <v>735</v>
      </c>
      <c r="BF23">
        <v>724</v>
      </c>
      <c r="BG23">
        <v>1198</v>
      </c>
      <c r="BH23">
        <v>1214</v>
      </c>
    </row>
    <row r="24" spans="1:60">
      <c r="A24" t="s">
        <v>512</v>
      </c>
      <c r="B24" t="s">
        <v>513</v>
      </c>
      <c r="C24" t="s">
        <v>513</v>
      </c>
      <c r="D24" t="s">
        <v>513</v>
      </c>
      <c r="E24" t="s">
        <v>512</v>
      </c>
      <c r="F24" t="s">
        <v>512</v>
      </c>
      <c r="G24" t="s">
        <v>512</v>
      </c>
      <c r="H24" t="s">
        <v>466</v>
      </c>
      <c r="I24">
        <v>41</v>
      </c>
      <c r="J24">
        <v>410</v>
      </c>
      <c r="K24" t="s">
        <v>469</v>
      </c>
      <c r="L24">
        <v>5</v>
      </c>
      <c r="M24">
        <v>50</v>
      </c>
      <c r="N24">
        <v>20900</v>
      </c>
      <c r="O24" t="s">
        <v>125</v>
      </c>
      <c r="P24" t="s">
        <v>125</v>
      </c>
      <c r="Q24" t="s">
        <v>514</v>
      </c>
      <c r="R24">
        <v>170</v>
      </c>
      <c r="S24">
        <v>59</v>
      </c>
      <c r="T24">
        <v>44</v>
      </c>
      <c r="U24">
        <v>1963</v>
      </c>
      <c r="V24">
        <v>2003</v>
      </c>
      <c r="W24">
        <v>245</v>
      </c>
      <c r="X24">
        <v>429</v>
      </c>
      <c r="Y24">
        <v>636</v>
      </c>
      <c r="Z24">
        <v>132</v>
      </c>
      <c r="AA24">
        <v>205</v>
      </c>
      <c r="AB24">
        <v>132</v>
      </c>
      <c r="AC24">
        <v>63</v>
      </c>
      <c r="AD24">
        <v>147</v>
      </c>
      <c r="AE24">
        <v>209</v>
      </c>
      <c r="AF24">
        <v>115</v>
      </c>
      <c r="AG24">
        <v>54</v>
      </c>
      <c r="AH24">
        <v>76</v>
      </c>
      <c r="AI24">
        <v>55</v>
      </c>
      <c r="AJ24">
        <v>102</v>
      </c>
      <c r="AK24">
        <v>114</v>
      </c>
      <c r="AL24">
        <v>68</v>
      </c>
      <c r="AM24">
        <v>82</v>
      </c>
      <c r="AN24">
        <v>46</v>
      </c>
      <c r="AO24">
        <v>48</v>
      </c>
      <c r="AP24">
        <v>128</v>
      </c>
      <c r="AQ24">
        <v>36</v>
      </c>
      <c r="AR24">
        <v>44</v>
      </c>
      <c r="AS24">
        <v>100</v>
      </c>
      <c r="AT24">
        <v>144</v>
      </c>
      <c r="AU24">
        <v>58</v>
      </c>
      <c r="AV24">
        <v>164</v>
      </c>
      <c r="AW24">
        <v>193</v>
      </c>
      <c r="AX24">
        <v>87</v>
      </c>
      <c r="AY24">
        <v>376</v>
      </c>
      <c r="AZ24">
        <v>315</v>
      </c>
      <c r="BA24">
        <v>96</v>
      </c>
      <c r="BB24">
        <v>223</v>
      </c>
      <c r="BC24">
        <v>391</v>
      </c>
      <c r="BD24">
        <v>101</v>
      </c>
      <c r="BE24">
        <v>966</v>
      </c>
      <c r="BF24">
        <v>941</v>
      </c>
      <c r="BG24">
        <v>626</v>
      </c>
      <c r="BH24">
        <v>675</v>
      </c>
    </row>
    <row r="25" spans="1:60">
      <c r="A25" t="s">
        <v>515</v>
      </c>
      <c r="B25" t="s">
        <v>516</v>
      </c>
      <c r="C25" t="s">
        <v>516</v>
      </c>
      <c r="D25" t="s">
        <v>516</v>
      </c>
      <c r="E25" t="s">
        <v>515</v>
      </c>
      <c r="F25" t="s">
        <v>515</v>
      </c>
      <c r="G25" t="s">
        <v>515</v>
      </c>
      <c r="H25" t="s">
        <v>466</v>
      </c>
      <c r="I25">
        <v>41</v>
      </c>
      <c r="J25">
        <v>410</v>
      </c>
      <c r="K25" t="s">
        <v>469</v>
      </c>
      <c r="L25">
        <v>5</v>
      </c>
      <c r="M25">
        <v>50</v>
      </c>
      <c r="N25">
        <v>21000</v>
      </c>
      <c r="O25" t="s">
        <v>126</v>
      </c>
      <c r="P25" t="s">
        <v>126</v>
      </c>
      <c r="Q25" t="s">
        <v>517</v>
      </c>
      <c r="R25">
        <v>95</v>
      </c>
      <c r="S25">
        <v>53</v>
      </c>
      <c r="T25">
        <v>44</v>
      </c>
      <c r="U25">
        <v>2634</v>
      </c>
      <c r="V25">
        <v>2068</v>
      </c>
      <c r="W25">
        <v>262</v>
      </c>
      <c r="X25">
        <v>479</v>
      </c>
      <c r="Y25">
        <v>823</v>
      </c>
      <c r="Z25">
        <v>175</v>
      </c>
      <c r="AA25">
        <v>79</v>
      </c>
      <c r="AB25">
        <v>73</v>
      </c>
      <c r="AC25">
        <v>54</v>
      </c>
      <c r="AD25">
        <v>144</v>
      </c>
      <c r="AE25">
        <v>114</v>
      </c>
      <c r="AF25">
        <v>48</v>
      </c>
      <c r="AG25">
        <v>98</v>
      </c>
      <c r="AH25">
        <v>105</v>
      </c>
      <c r="AI25">
        <v>60</v>
      </c>
      <c r="AJ25">
        <v>127</v>
      </c>
      <c r="AK25">
        <v>118</v>
      </c>
      <c r="AL25">
        <v>63</v>
      </c>
      <c r="AM25">
        <v>107</v>
      </c>
      <c r="AN25">
        <v>82</v>
      </c>
      <c r="AO25">
        <v>57</v>
      </c>
      <c r="AP25">
        <v>149</v>
      </c>
      <c r="AQ25">
        <v>149</v>
      </c>
      <c r="AR25">
        <v>77</v>
      </c>
      <c r="AS25">
        <v>108</v>
      </c>
      <c r="AT25">
        <v>107</v>
      </c>
      <c r="AU25">
        <v>62</v>
      </c>
      <c r="AV25">
        <v>278</v>
      </c>
      <c r="AW25">
        <v>150</v>
      </c>
      <c r="AX25">
        <v>57</v>
      </c>
      <c r="AY25">
        <v>455</v>
      </c>
      <c r="AZ25">
        <v>357</v>
      </c>
      <c r="BA25">
        <v>128</v>
      </c>
      <c r="BB25">
        <v>298</v>
      </c>
      <c r="BC25">
        <v>557</v>
      </c>
      <c r="BD25">
        <v>140</v>
      </c>
      <c r="BE25">
        <v>1285</v>
      </c>
      <c r="BF25">
        <v>1267</v>
      </c>
      <c r="BG25">
        <v>546</v>
      </c>
      <c r="BH25">
        <v>570</v>
      </c>
    </row>
    <row r="26" spans="1:60">
      <c r="A26" t="s">
        <v>518</v>
      </c>
      <c r="B26" t="s">
        <v>519</v>
      </c>
      <c r="C26" t="s">
        <v>519</v>
      </c>
      <c r="D26" t="s">
        <v>519</v>
      </c>
      <c r="E26" t="s">
        <v>518</v>
      </c>
      <c r="F26" t="s">
        <v>518</v>
      </c>
      <c r="G26" t="s">
        <v>518</v>
      </c>
      <c r="H26" t="s">
        <v>466</v>
      </c>
      <c r="I26">
        <v>41</v>
      </c>
      <c r="J26">
        <v>410</v>
      </c>
      <c r="K26" t="s">
        <v>469</v>
      </c>
      <c r="L26">
        <v>5</v>
      </c>
      <c r="M26">
        <v>50</v>
      </c>
      <c r="N26">
        <v>21100</v>
      </c>
      <c r="O26" t="s">
        <v>127</v>
      </c>
      <c r="P26" t="s">
        <v>127</v>
      </c>
      <c r="Q26" t="s">
        <v>520</v>
      </c>
      <c r="R26">
        <v>64</v>
      </c>
      <c r="S26">
        <v>40</v>
      </c>
      <c r="T26">
        <v>53</v>
      </c>
      <c r="U26">
        <v>3108</v>
      </c>
      <c r="V26">
        <v>3207</v>
      </c>
      <c r="W26">
        <v>416</v>
      </c>
      <c r="X26">
        <v>609</v>
      </c>
      <c r="Y26">
        <v>717</v>
      </c>
      <c r="Z26">
        <v>185</v>
      </c>
      <c r="AA26">
        <v>44</v>
      </c>
      <c r="AB26">
        <v>72</v>
      </c>
      <c r="AC26">
        <v>57</v>
      </c>
      <c r="AD26">
        <v>121</v>
      </c>
      <c r="AE26">
        <v>59</v>
      </c>
      <c r="AF26">
        <v>50</v>
      </c>
      <c r="AG26">
        <v>104</v>
      </c>
      <c r="AH26">
        <v>258</v>
      </c>
      <c r="AI26">
        <v>148</v>
      </c>
      <c r="AJ26">
        <v>124</v>
      </c>
      <c r="AK26">
        <v>66</v>
      </c>
      <c r="AL26">
        <v>48</v>
      </c>
      <c r="AM26">
        <v>134</v>
      </c>
      <c r="AN26">
        <v>76</v>
      </c>
      <c r="AO26">
        <v>57</v>
      </c>
      <c r="AP26">
        <v>177</v>
      </c>
      <c r="AQ26">
        <v>117</v>
      </c>
      <c r="AR26">
        <v>66</v>
      </c>
      <c r="AS26">
        <v>157</v>
      </c>
      <c r="AT26">
        <v>101</v>
      </c>
      <c r="AU26">
        <v>73</v>
      </c>
      <c r="AV26">
        <v>334</v>
      </c>
      <c r="AW26">
        <v>271</v>
      </c>
      <c r="AX26">
        <v>116</v>
      </c>
      <c r="AY26">
        <v>611</v>
      </c>
      <c r="AZ26">
        <v>517</v>
      </c>
      <c r="BA26">
        <v>157</v>
      </c>
      <c r="BB26">
        <v>358</v>
      </c>
      <c r="BC26">
        <v>628</v>
      </c>
      <c r="BD26">
        <v>159</v>
      </c>
      <c r="BE26">
        <v>1527</v>
      </c>
      <c r="BF26">
        <v>1500</v>
      </c>
      <c r="BG26">
        <v>625</v>
      </c>
      <c r="BH26">
        <v>659</v>
      </c>
    </row>
    <row r="27" spans="1:60">
      <c r="A27" t="s">
        <v>521</v>
      </c>
      <c r="B27" t="s">
        <v>522</v>
      </c>
      <c r="C27" t="s">
        <v>522</v>
      </c>
      <c r="D27" t="s">
        <v>522</v>
      </c>
      <c r="E27" t="s">
        <v>521</v>
      </c>
      <c r="F27" t="s">
        <v>521</v>
      </c>
      <c r="G27" t="s">
        <v>521</v>
      </c>
      <c r="H27" t="s">
        <v>466</v>
      </c>
      <c r="I27">
        <v>41</v>
      </c>
      <c r="J27">
        <v>410</v>
      </c>
      <c r="K27" t="s">
        <v>469</v>
      </c>
      <c r="L27">
        <v>5</v>
      </c>
      <c r="M27">
        <v>50</v>
      </c>
      <c r="N27">
        <v>21200</v>
      </c>
      <c r="O27" t="s">
        <v>146</v>
      </c>
      <c r="P27" t="s">
        <v>146</v>
      </c>
      <c r="Q27" t="s">
        <v>523</v>
      </c>
      <c r="R27">
        <v>158</v>
      </c>
      <c r="S27">
        <v>215</v>
      </c>
      <c r="T27">
        <v>134</v>
      </c>
      <c r="U27">
        <v>2033</v>
      </c>
      <c r="V27">
        <v>1814</v>
      </c>
      <c r="W27">
        <v>301</v>
      </c>
      <c r="X27">
        <v>660</v>
      </c>
      <c r="Y27">
        <v>970</v>
      </c>
      <c r="Z27">
        <v>189</v>
      </c>
      <c r="AA27">
        <v>129</v>
      </c>
      <c r="AB27">
        <v>243</v>
      </c>
      <c r="AC27">
        <v>126</v>
      </c>
      <c r="AD27">
        <v>94</v>
      </c>
      <c r="AE27">
        <v>139</v>
      </c>
      <c r="AF27">
        <v>104</v>
      </c>
      <c r="AG27">
        <v>151</v>
      </c>
      <c r="AH27">
        <v>76</v>
      </c>
      <c r="AI27">
        <v>52</v>
      </c>
      <c r="AJ27">
        <v>143</v>
      </c>
      <c r="AK27">
        <v>163</v>
      </c>
      <c r="AL27">
        <v>119</v>
      </c>
      <c r="AM27">
        <v>237</v>
      </c>
      <c r="AN27">
        <v>143</v>
      </c>
      <c r="AO27">
        <v>84</v>
      </c>
      <c r="AP27">
        <v>104</v>
      </c>
      <c r="AQ27">
        <v>151</v>
      </c>
      <c r="AR27">
        <v>76</v>
      </c>
      <c r="AS27">
        <v>200</v>
      </c>
      <c r="AT27">
        <v>137</v>
      </c>
      <c r="AU27">
        <v>75</v>
      </c>
      <c r="AV27">
        <v>232</v>
      </c>
      <c r="AW27">
        <v>178</v>
      </c>
      <c r="AX27">
        <v>99</v>
      </c>
      <c r="AY27">
        <v>300</v>
      </c>
      <c r="AZ27">
        <v>281</v>
      </c>
      <c r="BA27">
        <v>106</v>
      </c>
      <c r="BB27">
        <v>253</v>
      </c>
      <c r="BC27">
        <v>412</v>
      </c>
      <c r="BD27">
        <v>141</v>
      </c>
      <c r="BE27">
        <v>737</v>
      </c>
      <c r="BF27">
        <v>688</v>
      </c>
      <c r="BG27">
        <v>1094</v>
      </c>
      <c r="BH27">
        <v>1203</v>
      </c>
    </row>
    <row r="28" spans="1:60">
      <c r="A28" t="s">
        <v>524</v>
      </c>
      <c r="B28" t="s">
        <v>525</v>
      </c>
      <c r="C28" t="s">
        <v>525</v>
      </c>
      <c r="D28" t="s">
        <v>525</v>
      </c>
      <c r="E28" t="s">
        <v>524</v>
      </c>
      <c r="F28" t="s">
        <v>524</v>
      </c>
      <c r="G28" t="s">
        <v>524</v>
      </c>
      <c r="H28" t="s">
        <v>466</v>
      </c>
      <c r="I28">
        <v>41</v>
      </c>
      <c r="J28">
        <v>410</v>
      </c>
      <c r="K28" t="s">
        <v>469</v>
      </c>
      <c r="L28">
        <v>5</v>
      </c>
      <c r="M28">
        <v>50</v>
      </c>
      <c r="N28">
        <v>21300</v>
      </c>
      <c r="O28" t="s">
        <v>147</v>
      </c>
      <c r="P28" t="s">
        <v>147</v>
      </c>
      <c r="Q28" t="s">
        <v>526</v>
      </c>
      <c r="R28">
        <v>88</v>
      </c>
      <c r="S28">
        <v>97</v>
      </c>
      <c r="T28">
        <v>75</v>
      </c>
      <c r="U28">
        <v>2887</v>
      </c>
      <c r="V28">
        <v>3375</v>
      </c>
      <c r="W28">
        <v>430</v>
      </c>
      <c r="X28">
        <v>762</v>
      </c>
      <c r="Y28">
        <v>970</v>
      </c>
      <c r="Z28">
        <v>211</v>
      </c>
      <c r="AA28">
        <v>131</v>
      </c>
      <c r="AB28">
        <v>153</v>
      </c>
      <c r="AC28">
        <v>90</v>
      </c>
      <c r="AD28">
        <v>80</v>
      </c>
      <c r="AE28">
        <v>55</v>
      </c>
      <c r="AF28">
        <v>44</v>
      </c>
      <c r="AG28">
        <v>139</v>
      </c>
      <c r="AH28">
        <v>116</v>
      </c>
      <c r="AI28">
        <v>64</v>
      </c>
      <c r="AJ28">
        <v>115</v>
      </c>
      <c r="AK28">
        <v>55</v>
      </c>
      <c r="AL28">
        <v>41</v>
      </c>
      <c r="AM28">
        <v>170</v>
      </c>
      <c r="AN28">
        <v>30</v>
      </c>
      <c r="AO28">
        <v>31</v>
      </c>
      <c r="AP28">
        <v>142</v>
      </c>
      <c r="AQ28">
        <v>105</v>
      </c>
      <c r="AR28">
        <v>74</v>
      </c>
      <c r="AS28">
        <v>136</v>
      </c>
      <c r="AT28">
        <v>55</v>
      </c>
      <c r="AU28">
        <v>47</v>
      </c>
      <c r="AV28">
        <v>264</v>
      </c>
      <c r="AW28">
        <v>302</v>
      </c>
      <c r="AX28">
        <v>119</v>
      </c>
      <c r="AY28">
        <v>487</v>
      </c>
      <c r="AZ28">
        <v>623</v>
      </c>
      <c r="BA28">
        <v>175</v>
      </c>
      <c r="BB28">
        <v>548</v>
      </c>
      <c r="BC28">
        <v>864</v>
      </c>
      <c r="BD28">
        <v>197</v>
      </c>
      <c r="BE28">
        <v>1564</v>
      </c>
      <c r="BF28">
        <v>1629</v>
      </c>
      <c r="BG28">
        <v>644</v>
      </c>
      <c r="BH28">
        <v>720</v>
      </c>
    </row>
    <row r="29" spans="1:60">
      <c r="A29" t="s">
        <v>527</v>
      </c>
      <c r="B29" t="s">
        <v>528</v>
      </c>
      <c r="C29" t="s">
        <v>528</v>
      </c>
      <c r="D29" t="s">
        <v>528</v>
      </c>
      <c r="E29" t="s">
        <v>527</v>
      </c>
      <c r="F29" t="s">
        <v>527</v>
      </c>
      <c r="G29" t="s">
        <v>527</v>
      </c>
      <c r="H29" t="s">
        <v>466</v>
      </c>
      <c r="I29">
        <v>41</v>
      </c>
      <c r="J29">
        <v>410</v>
      </c>
      <c r="K29" t="s">
        <v>469</v>
      </c>
      <c r="L29">
        <v>5</v>
      </c>
      <c r="M29">
        <v>50</v>
      </c>
      <c r="N29">
        <v>21400</v>
      </c>
      <c r="O29" t="s">
        <v>148</v>
      </c>
      <c r="P29" t="s">
        <v>148</v>
      </c>
      <c r="Q29" t="s">
        <v>529</v>
      </c>
      <c r="R29">
        <v>95</v>
      </c>
      <c r="S29">
        <v>39</v>
      </c>
      <c r="T29">
        <v>43</v>
      </c>
      <c r="U29">
        <v>2321</v>
      </c>
      <c r="V29">
        <v>2671</v>
      </c>
      <c r="W29">
        <v>340</v>
      </c>
      <c r="X29">
        <v>922</v>
      </c>
      <c r="Y29">
        <v>724</v>
      </c>
      <c r="Z29">
        <v>168</v>
      </c>
      <c r="AA29">
        <v>84</v>
      </c>
      <c r="AB29">
        <v>64</v>
      </c>
      <c r="AC29">
        <v>40</v>
      </c>
      <c r="AD29">
        <v>73</v>
      </c>
      <c r="AE29">
        <v>78</v>
      </c>
      <c r="AF29">
        <v>44</v>
      </c>
      <c r="AG29">
        <v>99</v>
      </c>
      <c r="AH29">
        <v>77</v>
      </c>
      <c r="AI29">
        <v>45</v>
      </c>
      <c r="AJ29">
        <v>99</v>
      </c>
      <c r="AK29">
        <v>132</v>
      </c>
      <c r="AL29">
        <v>83</v>
      </c>
      <c r="AM29">
        <v>118</v>
      </c>
      <c r="AN29">
        <v>129</v>
      </c>
      <c r="AO29">
        <v>89</v>
      </c>
      <c r="AP29">
        <v>98</v>
      </c>
      <c r="AQ29">
        <v>105</v>
      </c>
      <c r="AR29">
        <v>52</v>
      </c>
      <c r="AS29">
        <v>102</v>
      </c>
      <c r="AT29">
        <v>63</v>
      </c>
      <c r="AU29">
        <v>39</v>
      </c>
      <c r="AV29">
        <v>254</v>
      </c>
      <c r="AW29">
        <v>283</v>
      </c>
      <c r="AX29">
        <v>106</v>
      </c>
      <c r="AY29">
        <v>447</v>
      </c>
      <c r="AZ29">
        <v>240</v>
      </c>
      <c r="BA29">
        <v>86</v>
      </c>
      <c r="BB29">
        <v>572</v>
      </c>
      <c r="BC29">
        <v>772</v>
      </c>
      <c r="BD29">
        <v>166</v>
      </c>
      <c r="BE29">
        <v>1315</v>
      </c>
      <c r="BF29">
        <v>1290</v>
      </c>
      <c r="BG29">
        <v>639</v>
      </c>
      <c r="BH29">
        <v>696</v>
      </c>
    </row>
    <row r="30" spans="1:60">
      <c r="A30" t="s">
        <v>530</v>
      </c>
      <c r="B30" t="s">
        <v>531</v>
      </c>
      <c r="C30" t="s">
        <v>531</v>
      </c>
      <c r="D30" t="s">
        <v>531</v>
      </c>
      <c r="E30" t="s">
        <v>530</v>
      </c>
      <c r="F30" t="s">
        <v>530</v>
      </c>
      <c r="G30" t="s">
        <v>530</v>
      </c>
      <c r="H30" t="s">
        <v>466</v>
      </c>
      <c r="I30">
        <v>41</v>
      </c>
      <c r="J30">
        <v>410</v>
      </c>
      <c r="K30" t="s">
        <v>469</v>
      </c>
      <c r="L30">
        <v>5</v>
      </c>
      <c r="M30">
        <v>50</v>
      </c>
      <c r="N30">
        <v>21500</v>
      </c>
      <c r="O30" t="s">
        <v>246</v>
      </c>
      <c r="P30" t="s">
        <v>246</v>
      </c>
      <c r="Q30" t="s">
        <v>532</v>
      </c>
      <c r="R30">
        <v>34</v>
      </c>
      <c r="S30">
        <v>63</v>
      </c>
      <c r="T30">
        <v>65</v>
      </c>
      <c r="U30">
        <v>2143</v>
      </c>
      <c r="V30">
        <v>2511</v>
      </c>
      <c r="W30">
        <v>334</v>
      </c>
      <c r="X30">
        <v>878</v>
      </c>
      <c r="Y30">
        <v>1092</v>
      </c>
      <c r="Z30">
        <v>230</v>
      </c>
      <c r="AA30">
        <v>64</v>
      </c>
      <c r="AB30">
        <v>80</v>
      </c>
      <c r="AC30">
        <v>61</v>
      </c>
      <c r="AD30">
        <v>46</v>
      </c>
      <c r="AE30">
        <v>76</v>
      </c>
      <c r="AF30">
        <v>69</v>
      </c>
      <c r="AG30">
        <v>59</v>
      </c>
      <c r="AH30">
        <v>93</v>
      </c>
      <c r="AI30">
        <v>82</v>
      </c>
      <c r="AJ30">
        <v>40</v>
      </c>
      <c r="AK30">
        <v>105</v>
      </c>
      <c r="AL30">
        <v>75</v>
      </c>
      <c r="AM30">
        <v>107</v>
      </c>
      <c r="AN30">
        <v>120</v>
      </c>
      <c r="AO30">
        <v>72</v>
      </c>
      <c r="AP30">
        <v>97</v>
      </c>
      <c r="AQ30">
        <v>55</v>
      </c>
      <c r="AR30">
        <v>47</v>
      </c>
      <c r="AS30">
        <v>69</v>
      </c>
      <c r="AT30">
        <v>31</v>
      </c>
      <c r="AU30">
        <v>36</v>
      </c>
      <c r="AV30">
        <v>218</v>
      </c>
      <c r="AW30">
        <v>206</v>
      </c>
      <c r="AX30">
        <v>91</v>
      </c>
      <c r="AY30">
        <v>411</v>
      </c>
      <c r="AZ30">
        <v>391</v>
      </c>
      <c r="BA30">
        <v>128</v>
      </c>
      <c r="BB30">
        <v>546</v>
      </c>
      <c r="BC30">
        <v>914</v>
      </c>
      <c r="BD30">
        <v>192</v>
      </c>
      <c r="BE30">
        <v>1359</v>
      </c>
      <c r="BF30">
        <v>1456</v>
      </c>
      <c r="BG30">
        <v>312</v>
      </c>
      <c r="BH30">
        <v>573</v>
      </c>
    </row>
    <row r="31" spans="1:60">
      <c r="A31" t="s">
        <v>533</v>
      </c>
      <c r="B31" t="s">
        <v>534</v>
      </c>
      <c r="H31" t="s">
        <v>466</v>
      </c>
      <c r="I31">
        <v>41</v>
      </c>
      <c r="J31">
        <v>410</v>
      </c>
      <c r="K31" t="s">
        <v>469</v>
      </c>
      <c r="L31">
        <v>5</v>
      </c>
      <c r="M31">
        <v>50</v>
      </c>
      <c r="N31">
        <v>21600</v>
      </c>
    </row>
    <row r="32" spans="1:60">
      <c r="A32" t="s">
        <v>535</v>
      </c>
      <c r="C32" t="s">
        <v>535</v>
      </c>
      <c r="D32" t="s">
        <v>535</v>
      </c>
      <c r="E32" t="s">
        <v>535</v>
      </c>
      <c r="F32" t="s">
        <v>535</v>
      </c>
      <c r="G32" t="s">
        <v>535</v>
      </c>
      <c r="H32" t="s">
        <v>466</v>
      </c>
      <c r="I32">
        <v>41</v>
      </c>
      <c r="J32">
        <v>410</v>
      </c>
      <c r="K32" t="s">
        <v>469</v>
      </c>
      <c r="L32">
        <v>5</v>
      </c>
      <c r="M32">
        <v>50</v>
      </c>
      <c r="N32">
        <v>21601</v>
      </c>
      <c r="O32" t="s">
        <v>435</v>
      </c>
      <c r="P32" t="s">
        <v>435</v>
      </c>
      <c r="Q32" t="s">
        <v>536</v>
      </c>
      <c r="R32">
        <v>177</v>
      </c>
      <c r="S32">
        <v>144</v>
      </c>
      <c r="T32">
        <v>105</v>
      </c>
      <c r="U32">
        <v>3081</v>
      </c>
      <c r="V32">
        <v>2850</v>
      </c>
      <c r="W32">
        <v>403</v>
      </c>
      <c r="X32">
        <v>265</v>
      </c>
      <c r="Y32">
        <v>373</v>
      </c>
      <c r="Z32">
        <v>136</v>
      </c>
      <c r="AA32">
        <v>153</v>
      </c>
      <c r="AB32">
        <v>115</v>
      </c>
      <c r="AC32">
        <v>63</v>
      </c>
      <c r="AD32">
        <v>169</v>
      </c>
      <c r="AE32">
        <v>280</v>
      </c>
      <c r="AF32">
        <v>144</v>
      </c>
      <c r="AG32">
        <v>138</v>
      </c>
      <c r="AH32">
        <v>162</v>
      </c>
      <c r="AI32">
        <v>120</v>
      </c>
      <c r="AJ32">
        <v>251</v>
      </c>
      <c r="AK32">
        <v>93</v>
      </c>
      <c r="AL32">
        <v>66</v>
      </c>
      <c r="AM32">
        <v>195</v>
      </c>
      <c r="AN32">
        <v>69</v>
      </c>
      <c r="AO32">
        <v>47</v>
      </c>
      <c r="AP32">
        <v>211</v>
      </c>
      <c r="AQ32">
        <v>181</v>
      </c>
      <c r="AR32">
        <v>89</v>
      </c>
      <c r="AS32">
        <v>212</v>
      </c>
      <c r="AT32">
        <v>162</v>
      </c>
      <c r="AU32">
        <v>80</v>
      </c>
      <c r="AV32">
        <v>356</v>
      </c>
      <c r="AW32">
        <v>292</v>
      </c>
      <c r="AX32">
        <v>130</v>
      </c>
      <c r="AY32">
        <v>408</v>
      </c>
      <c r="AZ32">
        <v>404</v>
      </c>
      <c r="BA32">
        <v>145</v>
      </c>
      <c r="BB32">
        <v>188</v>
      </c>
      <c r="BC32">
        <v>341</v>
      </c>
      <c r="BD32">
        <v>128</v>
      </c>
      <c r="BE32">
        <v>1106</v>
      </c>
      <c r="BF32">
        <v>1054</v>
      </c>
      <c r="BG32">
        <v>1184</v>
      </c>
      <c r="BH32">
        <v>1283</v>
      </c>
    </row>
    <row r="33" spans="1:60">
      <c r="A33" t="s">
        <v>537</v>
      </c>
      <c r="C33" t="s">
        <v>537</v>
      </c>
      <c r="D33" t="s">
        <v>537</v>
      </c>
      <c r="E33" t="s">
        <v>537</v>
      </c>
      <c r="F33" t="s">
        <v>537</v>
      </c>
      <c r="G33" t="s">
        <v>537</v>
      </c>
      <c r="H33" t="s">
        <v>466</v>
      </c>
      <c r="I33">
        <v>41</v>
      </c>
      <c r="J33">
        <v>410</v>
      </c>
      <c r="K33" t="s">
        <v>469</v>
      </c>
      <c r="L33">
        <v>5</v>
      </c>
      <c r="M33">
        <v>50</v>
      </c>
      <c r="N33">
        <v>21602</v>
      </c>
      <c r="O33" t="s">
        <v>436</v>
      </c>
      <c r="P33" t="s">
        <v>436</v>
      </c>
      <c r="Q33" t="s">
        <v>538</v>
      </c>
      <c r="R33">
        <v>128</v>
      </c>
      <c r="S33">
        <v>83</v>
      </c>
      <c r="T33">
        <v>57</v>
      </c>
      <c r="U33">
        <v>2529</v>
      </c>
      <c r="V33">
        <v>2785</v>
      </c>
      <c r="W33">
        <v>316</v>
      </c>
      <c r="X33">
        <v>442</v>
      </c>
      <c r="Y33">
        <v>478</v>
      </c>
      <c r="Z33">
        <v>140</v>
      </c>
      <c r="AA33">
        <v>114</v>
      </c>
      <c r="AB33">
        <v>73</v>
      </c>
      <c r="AC33">
        <v>38</v>
      </c>
      <c r="AD33">
        <v>101</v>
      </c>
      <c r="AE33">
        <v>128</v>
      </c>
      <c r="AF33">
        <v>60</v>
      </c>
      <c r="AG33">
        <v>143</v>
      </c>
      <c r="AH33">
        <v>105</v>
      </c>
      <c r="AI33">
        <v>69</v>
      </c>
      <c r="AJ33">
        <v>158</v>
      </c>
      <c r="AK33">
        <v>163</v>
      </c>
      <c r="AL33">
        <v>93</v>
      </c>
      <c r="AM33">
        <v>108</v>
      </c>
      <c r="AN33">
        <v>60</v>
      </c>
      <c r="AO33">
        <v>50</v>
      </c>
      <c r="AP33">
        <v>180</v>
      </c>
      <c r="AQ33">
        <v>102</v>
      </c>
      <c r="AR33">
        <v>67</v>
      </c>
      <c r="AS33">
        <v>159</v>
      </c>
      <c r="AT33">
        <v>73</v>
      </c>
      <c r="AU33">
        <v>43</v>
      </c>
      <c r="AV33">
        <v>164</v>
      </c>
      <c r="AW33">
        <v>257</v>
      </c>
      <c r="AX33">
        <v>97</v>
      </c>
      <c r="AY33">
        <v>420</v>
      </c>
      <c r="AZ33">
        <v>362</v>
      </c>
      <c r="BA33">
        <v>103</v>
      </c>
      <c r="BB33">
        <v>327</v>
      </c>
      <c r="BC33">
        <v>567</v>
      </c>
      <c r="BD33">
        <v>139</v>
      </c>
      <c r="BE33">
        <v>1070</v>
      </c>
      <c r="BF33">
        <v>1079</v>
      </c>
      <c r="BG33">
        <v>806</v>
      </c>
      <c r="BH33">
        <v>816</v>
      </c>
    </row>
    <row r="34" spans="1:60">
      <c r="A34" t="s">
        <v>539</v>
      </c>
      <c r="B34" t="s">
        <v>540</v>
      </c>
      <c r="C34" t="s">
        <v>540</v>
      </c>
      <c r="D34" t="s">
        <v>540</v>
      </c>
      <c r="E34" t="s">
        <v>539</v>
      </c>
      <c r="F34" t="s">
        <v>539</v>
      </c>
      <c r="G34" t="s">
        <v>539</v>
      </c>
      <c r="H34" t="s">
        <v>466</v>
      </c>
      <c r="I34">
        <v>41</v>
      </c>
      <c r="J34">
        <v>410</v>
      </c>
      <c r="K34" t="s">
        <v>469</v>
      </c>
      <c r="L34">
        <v>5</v>
      </c>
      <c r="M34">
        <v>50</v>
      </c>
      <c r="N34">
        <v>21700</v>
      </c>
      <c r="O34" t="s">
        <v>247</v>
      </c>
      <c r="P34" t="s">
        <v>247</v>
      </c>
      <c r="Q34" t="s">
        <v>541</v>
      </c>
      <c r="R34">
        <v>109</v>
      </c>
      <c r="S34">
        <v>207</v>
      </c>
      <c r="T34">
        <v>133</v>
      </c>
      <c r="U34">
        <v>3264</v>
      </c>
      <c r="V34">
        <v>2962</v>
      </c>
      <c r="W34">
        <v>388</v>
      </c>
      <c r="X34">
        <v>811</v>
      </c>
      <c r="Y34">
        <v>1087</v>
      </c>
      <c r="Z34">
        <v>200</v>
      </c>
      <c r="AA34">
        <v>173</v>
      </c>
      <c r="AB34">
        <v>174</v>
      </c>
      <c r="AC34">
        <v>81</v>
      </c>
      <c r="AD34">
        <v>177</v>
      </c>
      <c r="AE34">
        <v>150</v>
      </c>
      <c r="AF34">
        <v>104</v>
      </c>
      <c r="AG34">
        <v>132</v>
      </c>
      <c r="AH34">
        <v>154</v>
      </c>
      <c r="AI34">
        <v>90</v>
      </c>
      <c r="AJ34">
        <v>169</v>
      </c>
      <c r="AK34">
        <v>143</v>
      </c>
      <c r="AL34">
        <v>71</v>
      </c>
      <c r="AM34">
        <v>261</v>
      </c>
      <c r="AN34">
        <v>92</v>
      </c>
      <c r="AO34">
        <v>61</v>
      </c>
      <c r="AP34">
        <v>232</v>
      </c>
      <c r="AQ34">
        <v>109</v>
      </c>
      <c r="AR34">
        <v>74</v>
      </c>
      <c r="AS34">
        <v>107</v>
      </c>
      <c r="AT34">
        <v>142</v>
      </c>
      <c r="AU34">
        <v>95</v>
      </c>
      <c r="AV34">
        <v>334</v>
      </c>
      <c r="AW34">
        <v>320</v>
      </c>
      <c r="AX34">
        <v>138</v>
      </c>
      <c r="AY34">
        <v>509</v>
      </c>
      <c r="AZ34">
        <v>530</v>
      </c>
      <c r="BA34">
        <v>154</v>
      </c>
      <c r="BB34">
        <v>532</v>
      </c>
      <c r="BC34">
        <v>743</v>
      </c>
      <c r="BD34">
        <v>180</v>
      </c>
      <c r="BE34">
        <v>1545</v>
      </c>
      <c r="BF34">
        <v>1541</v>
      </c>
      <c r="BG34">
        <v>1083</v>
      </c>
      <c r="BH34">
        <v>1123</v>
      </c>
    </row>
    <row r="35" spans="1:60">
      <c r="A35" t="s">
        <v>542</v>
      </c>
      <c r="B35" t="s">
        <v>543</v>
      </c>
      <c r="C35" t="s">
        <v>543</v>
      </c>
      <c r="D35" t="s">
        <v>543</v>
      </c>
      <c r="H35" t="s">
        <v>466</v>
      </c>
      <c r="I35">
        <v>41</v>
      </c>
      <c r="J35">
        <v>410</v>
      </c>
      <c r="K35" t="s">
        <v>469</v>
      </c>
      <c r="L35">
        <v>5</v>
      </c>
      <c r="M35">
        <v>50</v>
      </c>
      <c r="N35">
        <v>21800</v>
      </c>
    </row>
    <row r="36" spans="1:60">
      <c r="A36" t="s">
        <v>544</v>
      </c>
      <c r="E36" t="s">
        <v>544</v>
      </c>
      <c r="F36" t="s">
        <v>544</v>
      </c>
      <c r="G36" t="s">
        <v>544</v>
      </c>
      <c r="H36" t="s">
        <v>466</v>
      </c>
      <c r="I36">
        <v>41</v>
      </c>
      <c r="J36">
        <v>410</v>
      </c>
      <c r="K36" t="s">
        <v>469</v>
      </c>
      <c r="L36">
        <v>5</v>
      </c>
      <c r="M36">
        <v>50</v>
      </c>
      <c r="N36">
        <v>21801</v>
      </c>
      <c r="O36" t="s">
        <v>315</v>
      </c>
      <c r="P36" t="s">
        <v>315</v>
      </c>
      <c r="Q36" t="s">
        <v>545</v>
      </c>
      <c r="R36">
        <v>29</v>
      </c>
      <c r="S36">
        <v>46</v>
      </c>
      <c r="T36">
        <v>87</v>
      </c>
      <c r="U36">
        <v>2802</v>
      </c>
      <c r="V36">
        <v>2826</v>
      </c>
      <c r="W36">
        <v>350</v>
      </c>
      <c r="X36">
        <v>803</v>
      </c>
      <c r="Y36">
        <v>1217</v>
      </c>
      <c r="Z36">
        <v>217</v>
      </c>
      <c r="AA36">
        <v>0</v>
      </c>
      <c r="AB36">
        <v>106</v>
      </c>
      <c r="AC36">
        <v>109</v>
      </c>
      <c r="AD36">
        <v>26</v>
      </c>
      <c r="AE36">
        <v>47</v>
      </c>
      <c r="AF36">
        <v>42</v>
      </c>
      <c r="AG36">
        <v>77</v>
      </c>
      <c r="AH36">
        <v>23</v>
      </c>
      <c r="AI36">
        <v>26</v>
      </c>
      <c r="AJ36">
        <v>124</v>
      </c>
      <c r="AK36">
        <v>77</v>
      </c>
      <c r="AL36">
        <v>57</v>
      </c>
      <c r="AM36">
        <v>82</v>
      </c>
      <c r="AN36">
        <v>105</v>
      </c>
      <c r="AO36">
        <v>67</v>
      </c>
      <c r="AP36">
        <v>76</v>
      </c>
      <c r="AQ36">
        <v>64</v>
      </c>
      <c r="AR36">
        <v>48</v>
      </c>
      <c r="AS36">
        <v>80</v>
      </c>
      <c r="AT36">
        <v>27</v>
      </c>
      <c r="AU36">
        <v>32</v>
      </c>
      <c r="AV36">
        <v>202</v>
      </c>
      <c r="AW36">
        <v>131</v>
      </c>
      <c r="AX36">
        <v>91</v>
      </c>
      <c r="AY36">
        <v>588</v>
      </c>
      <c r="AZ36">
        <v>439</v>
      </c>
      <c r="BA36">
        <v>134</v>
      </c>
      <c r="BB36">
        <v>632</v>
      </c>
      <c r="BC36">
        <v>1143</v>
      </c>
      <c r="BD36">
        <v>202</v>
      </c>
      <c r="BE36">
        <v>1758</v>
      </c>
      <c r="BF36">
        <v>1889</v>
      </c>
      <c r="BG36">
        <v>134</v>
      </c>
      <c r="BH36">
        <v>201</v>
      </c>
    </row>
    <row r="37" spans="1:60">
      <c r="A37" t="s">
        <v>546</v>
      </c>
      <c r="E37" t="s">
        <v>546</v>
      </c>
      <c r="F37" t="s">
        <v>546</v>
      </c>
      <c r="G37" t="s">
        <v>546</v>
      </c>
      <c r="H37" t="s">
        <v>466</v>
      </c>
      <c r="I37">
        <v>41</v>
      </c>
      <c r="J37">
        <v>410</v>
      </c>
      <c r="K37" t="s">
        <v>469</v>
      </c>
      <c r="L37">
        <v>5</v>
      </c>
      <c r="M37">
        <v>50</v>
      </c>
      <c r="N37">
        <v>21802</v>
      </c>
      <c r="O37" t="s">
        <v>312</v>
      </c>
      <c r="P37" t="s">
        <v>312</v>
      </c>
      <c r="Q37" t="s">
        <v>547</v>
      </c>
      <c r="R37">
        <v>209</v>
      </c>
      <c r="S37">
        <v>36</v>
      </c>
      <c r="T37">
        <v>50</v>
      </c>
      <c r="U37">
        <v>2094</v>
      </c>
      <c r="V37">
        <v>2426</v>
      </c>
      <c r="W37">
        <v>299</v>
      </c>
      <c r="X37">
        <v>325</v>
      </c>
      <c r="Y37">
        <v>500</v>
      </c>
      <c r="Z37">
        <v>132</v>
      </c>
      <c r="AA37">
        <v>150</v>
      </c>
      <c r="AB37">
        <v>99</v>
      </c>
      <c r="AC37">
        <v>57</v>
      </c>
      <c r="AD37">
        <v>144</v>
      </c>
      <c r="AE37">
        <v>180</v>
      </c>
      <c r="AF37">
        <v>95</v>
      </c>
      <c r="AG37">
        <v>124</v>
      </c>
      <c r="AH37">
        <v>107</v>
      </c>
      <c r="AI37">
        <v>65</v>
      </c>
      <c r="AJ37">
        <v>147</v>
      </c>
      <c r="AK37">
        <v>106</v>
      </c>
      <c r="AL37">
        <v>58</v>
      </c>
      <c r="AM37">
        <v>129</v>
      </c>
      <c r="AN37">
        <v>153</v>
      </c>
      <c r="AO37">
        <v>82</v>
      </c>
      <c r="AP37">
        <v>60</v>
      </c>
      <c r="AQ37">
        <v>53</v>
      </c>
      <c r="AR37">
        <v>35</v>
      </c>
      <c r="AS37">
        <v>151</v>
      </c>
      <c r="AT37">
        <v>66</v>
      </c>
      <c r="AU37">
        <v>45</v>
      </c>
      <c r="AV37">
        <v>177</v>
      </c>
      <c r="AW37">
        <v>218</v>
      </c>
      <c r="AX37">
        <v>95</v>
      </c>
      <c r="AY37">
        <v>336</v>
      </c>
      <c r="AZ37">
        <v>357</v>
      </c>
      <c r="BA37">
        <v>114</v>
      </c>
      <c r="BB37">
        <v>278</v>
      </c>
      <c r="BC37">
        <v>449</v>
      </c>
      <c r="BD37">
        <v>123</v>
      </c>
      <c r="BE37">
        <v>802</v>
      </c>
      <c r="BF37">
        <v>862</v>
      </c>
      <c r="BG37">
        <v>891</v>
      </c>
      <c r="BH37">
        <v>911</v>
      </c>
    </row>
    <row r="38" spans="1:60">
      <c r="A38" t="s">
        <v>548</v>
      </c>
      <c r="B38" t="s">
        <v>549</v>
      </c>
      <c r="C38" t="s">
        <v>549</v>
      </c>
      <c r="D38" t="s">
        <v>549</v>
      </c>
      <c r="E38" t="s">
        <v>548</v>
      </c>
      <c r="F38" t="s">
        <v>548</v>
      </c>
      <c r="G38" t="s">
        <v>548</v>
      </c>
      <c r="H38" t="s">
        <v>466</v>
      </c>
      <c r="I38">
        <v>41</v>
      </c>
      <c r="J38">
        <v>410</v>
      </c>
      <c r="K38" t="s">
        <v>469</v>
      </c>
      <c r="L38">
        <v>5</v>
      </c>
      <c r="M38">
        <v>50</v>
      </c>
      <c r="N38">
        <v>21900</v>
      </c>
      <c r="O38" t="s">
        <v>248</v>
      </c>
      <c r="P38" t="s">
        <v>248</v>
      </c>
      <c r="Q38" t="s">
        <v>550</v>
      </c>
      <c r="R38">
        <v>105</v>
      </c>
      <c r="S38">
        <v>1</v>
      </c>
      <c r="T38">
        <v>32</v>
      </c>
      <c r="U38">
        <v>1596</v>
      </c>
      <c r="V38">
        <v>2196</v>
      </c>
      <c r="W38">
        <v>301</v>
      </c>
      <c r="X38">
        <v>333</v>
      </c>
      <c r="Y38">
        <v>383</v>
      </c>
      <c r="Z38">
        <v>108</v>
      </c>
      <c r="AA38">
        <v>123</v>
      </c>
      <c r="AB38">
        <v>55</v>
      </c>
      <c r="AC38">
        <v>58</v>
      </c>
      <c r="AD38">
        <v>55</v>
      </c>
      <c r="AE38">
        <v>176</v>
      </c>
      <c r="AF38">
        <v>105</v>
      </c>
      <c r="AG38">
        <v>129</v>
      </c>
      <c r="AH38">
        <v>46</v>
      </c>
      <c r="AI38">
        <v>38</v>
      </c>
      <c r="AJ38">
        <v>114</v>
      </c>
      <c r="AK38">
        <v>90</v>
      </c>
      <c r="AL38">
        <v>69</v>
      </c>
      <c r="AM38">
        <v>75</v>
      </c>
      <c r="AN38">
        <v>108</v>
      </c>
      <c r="AO38">
        <v>59</v>
      </c>
      <c r="AP38">
        <v>57</v>
      </c>
      <c r="AQ38">
        <v>53</v>
      </c>
      <c r="AR38">
        <v>39</v>
      </c>
      <c r="AS38">
        <v>101</v>
      </c>
      <c r="AT38">
        <v>129</v>
      </c>
      <c r="AU38">
        <v>88</v>
      </c>
      <c r="AV38">
        <v>210</v>
      </c>
      <c r="AW38">
        <v>273</v>
      </c>
      <c r="AX38">
        <v>115</v>
      </c>
      <c r="AY38">
        <v>288</v>
      </c>
      <c r="AZ38">
        <v>251</v>
      </c>
      <c r="BA38">
        <v>87</v>
      </c>
      <c r="BB38">
        <v>132</v>
      </c>
      <c r="BC38">
        <v>310</v>
      </c>
      <c r="BD38">
        <v>88</v>
      </c>
      <c r="BE38">
        <v>663</v>
      </c>
      <c r="BF38">
        <v>668</v>
      </c>
      <c r="BG38">
        <v>636</v>
      </c>
      <c r="BH38">
        <v>716</v>
      </c>
    </row>
    <row r="39" spans="1:60">
      <c r="A39" t="s">
        <v>551</v>
      </c>
      <c r="B39" t="s">
        <v>552</v>
      </c>
      <c r="C39" t="s">
        <v>552</v>
      </c>
      <c r="D39" t="s">
        <v>552</v>
      </c>
      <c r="E39" t="s">
        <v>551</v>
      </c>
      <c r="F39" t="s">
        <v>551</v>
      </c>
      <c r="G39" t="s">
        <v>551</v>
      </c>
      <c r="H39" t="s">
        <v>466</v>
      </c>
      <c r="I39">
        <v>41</v>
      </c>
      <c r="J39">
        <v>410</v>
      </c>
      <c r="K39" t="s">
        <v>469</v>
      </c>
      <c r="L39">
        <v>5</v>
      </c>
      <c r="M39">
        <v>50</v>
      </c>
      <c r="N39">
        <v>22000</v>
      </c>
      <c r="O39" t="s">
        <v>363</v>
      </c>
      <c r="P39" t="s">
        <v>363</v>
      </c>
      <c r="Q39" t="s">
        <v>553</v>
      </c>
      <c r="R39">
        <v>121</v>
      </c>
      <c r="S39">
        <v>25</v>
      </c>
      <c r="T39">
        <v>55</v>
      </c>
      <c r="U39">
        <v>3312</v>
      </c>
      <c r="V39">
        <v>3640</v>
      </c>
      <c r="W39">
        <v>436</v>
      </c>
      <c r="X39">
        <v>767</v>
      </c>
      <c r="Y39">
        <v>1081</v>
      </c>
      <c r="Z39">
        <v>221</v>
      </c>
      <c r="AA39">
        <v>92</v>
      </c>
      <c r="AB39">
        <v>79</v>
      </c>
      <c r="AC39">
        <v>61</v>
      </c>
      <c r="AD39">
        <v>104</v>
      </c>
      <c r="AE39">
        <v>102</v>
      </c>
      <c r="AF39">
        <v>100</v>
      </c>
      <c r="AG39">
        <v>100</v>
      </c>
      <c r="AH39">
        <v>174</v>
      </c>
      <c r="AI39">
        <v>98</v>
      </c>
      <c r="AJ39">
        <v>95</v>
      </c>
      <c r="AK39">
        <v>193</v>
      </c>
      <c r="AL39">
        <v>104</v>
      </c>
      <c r="AM39">
        <v>105</v>
      </c>
      <c r="AN39">
        <v>53</v>
      </c>
      <c r="AO39">
        <v>45</v>
      </c>
      <c r="AP39">
        <v>134</v>
      </c>
      <c r="AQ39">
        <v>93</v>
      </c>
      <c r="AR39">
        <v>55</v>
      </c>
      <c r="AS39">
        <v>142</v>
      </c>
      <c r="AT39">
        <v>105</v>
      </c>
      <c r="AU39">
        <v>84</v>
      </c>
      <c r="AV39">
        <v>314</v>
      </c>
      <c r="AW39">
        <v>192</v>
      </c>
      <c r="AX39">
        <v>90</v>
      </c>
      <c r="AY39">
        <v>590</v>
      </c>
      <c r="AZ39">
        <v>568</v>
      </c>
      <c r="BA39">
        <v>150</v>
      </c>
      <c r="BB39">
        <v>579</v>
      </c>
      <c r="BC39">
        <v>987</v>
      </c>
      <c r="BD39">
        <v>204</v>
      </c>
      <c r="BE39">
        <v>1782</v>
      </c>
      <c r="BF39">
        <v>1710</v>
      </c>
      <c r="BG39">
        <v>473</v>
      </c>
      <c r="BH39">
        <v>780</v>
      </c>
    </row>
    <row r="40" spans="1:60">
      <c r="A40" t="s">
        <v>554</v>
      </c>
      <c r="B40" t="s">
        <v>555</v>
      </c>
      <c r="H40" t="s">
        <v>466</v>
      </c>
      <c r="I40">
        <v>41</v>
      </c>
      <c r="J40">
        <v>410</v>
      </c>
      <c r="K40" t="s">
        <v>469</v>
      </c>
      <c r="L40">
        <v>5</v>
      </c>
      <c r="M40">
        <v>50</v>
      </c>
      <c r="N40">
        <v>22100</v>
      </c>
    </row>
    <row r="41" spans="1:60">
      <c r="A41" t="s">
        <v>556</v>
      </c>
      <c r="C41" t="s">
        <v>556</v>
      </c>
      <c r="D41" t="s">
        <v>556</v>
      </c>
      <c r="E41" t="s">
        <v>556</v>
      </c>
      <c r="F41" t="s">
        <v>556</v>
      </c>
      <c r="G41" t="s">
        <v>556</v>
      </c>
      <c r="H41" t="s">
        <v>466</v>
      </c>
      <c r="I41">
        <v>41</v>
      </c>
      <c r="J41">
        <v>410</v>
      </c>
      <c r="K41" t="s">
        <v>469</v>
      </c>
      <c r="L41">
        <v>5</v>
      </c>
      <c r="M41">
        <v>50</v>
      </c>
      <c r="N41">
        <v>22101</v>
      </c>
      <c r="O41" t="s">
        <v>425</v>
      </c>
      <c r="P41" t="s">
        <v>425</v>
      </c>
      <c r="Q41" t="s">
        <v>557</v>
      </c>
      <c r="R41">
        <v>119</v>
      </c>
      <c r="S41">
        <v>105</v>
      </c>
      <c r="T41">
        <v>59</v>
      </c>
      <c r="U41">
        <v>3488</v>
      </c>
      <c r="V41">
        <v>4090</v>
      </c>
      <c r="W41">
        <v>506</v>
      </c>
      <c r="X41">
        <v>784</v>
      </c>
      <c r="Y41">
        <v>806</v>
      </c>
      <c r="Z41">
        <v>177</v>
      </c>
      <c r="AA41">
        <v>113</v>
      </c>
      <c r="AB41">
        <v>164</v>
      </c>
      <c r="AC41">
        <v>79</v>
      </c>
      <c r="AD41">
        <v>168</v>
      </c>
      <c r="AE41">
        <v>144</v>
      </c>
      <c r="AF41">
        <v>69</v>
      </c>
      <c r="AG41">
        <v>116</v>
      </c>
      <c r="AH41">
        <v>106</v>
      </c>
      <c r="AI41">
        <v>75</v>
      </c>
      <c r="AJ41">
        <v>92</v>
      </c>
      <c r="AK41">
        <v>176</v>
      </c>
      <c r="AL41">
        <v>102</v>
      </c>
      <c r="AM41">
        <v>174</v>
      </c>
      <c r="AN41">
        <v>132</v>
      </c>
      <c r="AO41">
        <v>69</v>
      </c>
      <c r="AP41">
        <v>148</v>
      </c>
      <c r="AQ41">
        <v>75</v>
      </c>
      <c r="AR41">
        <v>41</v>
      </c>
      <c r="AS41">
        <v>99</v>
      </c>
      <c r="AT41">
        <v>72</v>
      </c>
      <c r="AU41">
        <v>71</v>
      </c>
      <c r="AV41">
        <v>268</v>
      </c>
      <c r="AW41">
        <v>207</v>
      </c>
      <c r="AX41">
        <v>92</v>
      </c>
      <c r="AY41">
        <v>643</v>
      </c>
      <c r="AZ41">
        <v>540</v>
      </c>
      <c r="BA41">
        <v>150</v>
      </c>
      <c r="BB41">
        <v>629</v>
      </c>
      <c r="BC41">
        <v>996</v>
      </c>
      <c r="BD41">
        <v>230</v>
      </c>
      <c r="BE41">
        <v>1984</v>
      </c>
      <c r="BF41">
        <v>1990</v>
      </c>
      <c r="BG41">
        <v>484</v>
      </c>
      <c r="BH41">
        <v>572</v>
      </c>
    </row>
    <row r="42" spans="1:60">
      <c r="A42" t="s">
        <v>558</v>
      </c>
      <c r="C42" t="s">
        <v>558</v>
      </c>
      <c r="D42" t="s">
        <v>558</v>
      </c>
      <c r="H42" t="s">
        <v>466</v>
      </c>
      <c r="I42">
        <v>41</v>
      </c>
      <c r="J42">
        <v>410</v>
      </c>
      <c r="K42" t="s">
        <v>469</v>
      </c>
      <c r="L42">
        <v>5</v>
      </c>
      <c r="M42">
        <v>50</v>
      </c>
      <c r="N42">
        <v>22102</v>
      </c>
    </row>
    <row r="43" spans="1:60">
      <c r="A43" t="s">
        <v>559</v>
      </c>
      <c r="E43" t="s">
        <v>559</v>
      </c>
      <c r="F43" t="s">
        <v>559</v>
      </c>
      <c r="G43" t="s">
        <v>559</v>
      </c>
      <c r="H43" t="s">
        <v>466</v>
      </c>
      <c r="I43">
        <v>41</v>
      </c>
      <c r="J43">
        <v>410</v>
      </c>
      <c r="K43" t="s">
        <v>469</v>
      </c>
      <c r="L43">
        <v>5</v>
      </c>
      <c r="M43">
        <v>50</v>
      </c>
      <c r="N43">
        <v>22103</v>
      </c>
      <c r="O43" t="s">
        <v>446</v>
      </c>
      <c r="P43" t="s">
        <v>446</v>
      </c>
      <c r="Q43" t="s">
        <v>560</v>
      </c>
      <c r="R43">
        <v>94</v>
      </c>
      <c r="S43">
        <v>112</v>
      </c>
      <c r="T43">
        <v>75</v>
      </c>
      <c r="U43">
        <v>1629</v>
      </c>
      <c r="V43">
        <v>2516</v>
      </c>
      <c r="W43">
        <v>366</v>
      </c>
      <c r="X43">
        <v>792</v>
      </c>
      <c r="Y43">
        <v>1262</v>
      </c>
      <c r="Z43">
        <v>262</v>
      </c>
      <c r="AA43">
        <v>69</v>
      </c>
      <c r="AB43">
        <v>83</v>
      </c>
      <c r="AC43">
        <v>112</v>
      </c>
      <c r="AD43">
        <v>26</v>
      </c>
      <c r="AE43">
        <v>51</v>
      </c>
      <c r="AF43">
        <v>65</v>
      </c>
      <c r="AG43">
        <v>32</v>
      </c>
      <c r="AH43">
        <v>117</v>
      </c>
      <c r="AI43">
        <v>118</v>
      </c>
      <c r="AJ43">
        <v>31</v>
      </c>
      <c r="AK43">
        <v>62</v>
      </c>
      <c r="AL43">
        <v>47</v>
      </c>
      <c r="AM43">
        <v>81</v>
      </c>
      <c r="AN43">
        <v>40</v>
      </c>
      <c r="AO43">
        <v>43</v>
      </c>
      <c r="AP43">
        <v>65</v>
      </c>
      <c r="AQ43">
        <v>41</v>
      </c>
      <c r="AR43">
        <v>45</v>
      </c>
      <c r="AS43">
        <v>30</v>
      </c>
      <c r="AT43">
        <v>45</v>
      </c>
      <c r="AU43">
        <v>43</v>
      </c>
      <c r="AV43">
        <v>90</v>
      </c>
      <c r="AW43">
        <v>195</v>
      </c>
      <c r="AX43">
        <v>97</v>
      </c>
      <c r="AY43">
        <v>405</v>
      </c>
      <c r="AZ43">
        <v>659</v>
      </c>
      <c r="BA43">
        <v>194</v>
      </c>
      <c r="BB43">
        <v>555</v>
      </c>
      <c r="BC43">
        <v>868</v>
      </c>
      <c r="BD43">
        <v>183</v>
      </c>
      <c r="BE43">
        <v>1096</v>
      </c>
      <c r="BF43">
        <v>1386</v>
      </c>
      <c r="BG43">
        <v>296</v>
      </c>
      <c r="BH43">
        <v>693</v>
      </c>
    </row>
    <row r="44" spans="1:60">
      <c r="A44" t="s">
        <v>561</v>
      </c>
      <c r="E44" t="s">
        <v>561</v>
      </c>
      <c r="H44" t="s">
        <v>466</v>
      </c>
      <c r="I44">
        <v>41</v>
      </c>
      <c r="J44">
        <v>410</v>
      </c>
      <c r="K44" t="s">
        <v>469</v>
      </c>
      <c r="L44">
        <v>5</v>
      </c>
      <c r="M44">
        <v>50</v>
      </c>
      <c r="N44">
        <v>22104</v>
      </c>
      <c r="O44" t="s">
        <v>426</v>
      </c>
      <c r="R44">
        <v>400</v>
      </c>
      <c r="U44">
        <v>5407</v>
      </c>
      <c r="X44">
        <v>1647</v>
      </c>
      <c r="AA44">
        <v>242</v>
      </c>
      <c r="AD44">
        <v>294</v>
      </c>
      <c r="AG44">
        <v>241</v>
      </c>
      <c r="AJ44">
        <v>363</v>
      </c>
      <c r="AM44">
        <v>342</v>
      </c>
      <c r="AP44">
        <v>321</v>
      </c>
      <c r="AS44">
        <v>346</v>
      </c>
      <c r="AV44">
        <v>692</v>
      </c>
      <c r="AY44">
        <v>995</v>
      </c>
      <c r="BB44">
        <v>975</v>
      </c>
      <c r="BE44">
        <v>2444</v>
      </c>
      <c r="BG44">
        <v>2359</v>
      </c>
    </row>
    <row r="45" spans="1:60">
      <c r="A45" t="s">
        <v>562</v>
      </c>
      <c r="F45" t="s">
        <v>562</v>
      </c>
      <c r="G45" t="s">
        <v>562</v>
      </c>
      <c r="H45" t="s">
        <v>466</v>
      </c>
      <c r="I45">
        <v>41</v>
      </c>
      <c r="J45">
        <v>410</v>
      </c>
      <c r="K45" t="s">
        <v>469</v>
      </c>
      <c r="L45">
        <v>5</v>
      </c>
      <c r="M45">
        <v>50</v>
      </c>
      <c r="N45">
        <v>22105</v>
      </c>
      <c r="P45" t="s">
        <v>427</v>
      </c>
      <c r="Q45" t="s">
        <v>563</v>
      </c>
      <c r="S45">
        <v>49</v>
      </c>
      <c r="T45">
        <v>61</v>
      </c>
      <c r="V45">
        <v>2628</v>
      </c>
      <c r="W45">
        <v>370</v>
      </c>
      <c r="Y45">
        <v>1561</v>
      </c>
      <c r="Z45">
        <v>274</v>
      </c>
      <c r="AB45">
        <v>27</v>
      </c>
      <c r="AC45">
        <v>27</v>
      </c>
      <c r="AE45">
        <v>48</v>
      </c>
      <c r="AF45">
        <v>46</v>
      </c>
      <c r="AH45">
        <v>55</v>
      </c>
      <c r="AI45">
        <v>50</v>
      </c>
      <c r="AK45">
        <v>51</v>
      </c>
      <c r="AL45">
        <v>46</v>
      </c>
      <c r="AN45">
        <v>22</v>
      </c>
      <c r="AO45">
        <v>36</v>
      </c>
      <c r="AQ45">
        <v>94</v>
      </c>
      <c r="AR45">
        <v>73</v>
      </c>
      <c r="AT45">
        <v>69</v>
      </c>
      <c r="AU45">
        <v>65</v>
      </c>
      <c r="AW45">
        <v>291</v>
      </c>
      <c r="AX45">
        <v>117</v>
      </c>
      <c r="AZ45">
        <v>462</v>
      </c>
      <c r="BA45">
        <v>148</v>
      </c>
      <c r="BC45">
        <v>1197</v>
      </c>
      <c r="BD45">
        <v>231</v>
      </c>
      <c r="BF45">
        <v>1622</v>
      </c>
      <c r="BH45">
        <v>552</v>
      </c>
    </row>
    <row r="46" spans="1:60">
      <c r="A46" t="s">
        <v>564</v>
      </c>
      <c r="F46" t="s">
        <v>564</v>
      </c>
      <c r="G46" t="s">
        <v>564</v>
      </c>
      <c r="H46" t="s">
        <v>466</v>
      </c>
      <c r="I46">
        <v>41</v>
      </c>
      <c r="J46">
        <v>410</v>
      </c>
      <c r="K46" t="s">
        <v>469</v>
      </c>
      <c r="L46">
        <v>5</v>
      </c>
      <c r="M46">
        <v>50</v>
      </c>
      <c r="N46">
        <v>22107</v>
      </c>
      <c r="P46" t="s">
        <v>447</v>
      </c>
      <c r="Q46" t="s">
        <v>565</v>
      </c>
      <c r="S46">
        <v>132</v>
      </c>
      <c r="T46">
        <v>100</v>
      </c>
      <c r="V46">
        <v>1590</v>
      </c>
      <c r="W46">
        <v>307</v>
      </c>
      <c r="Y46">
        <v>434</v>
      </c>
      <c r="Z46">
        <v>136</v>
      </c>
      <c r="AB46">
        <v>68</v>
      </c>
      <c r="AC46">
        <v>48</v>
      </c>
      <c r="AE46">
        <v>90</v>
      </c>
      <c r="AF46">
        <v>87</v>
      </c>
      <c r="AH46">
        <v>69</v>
      </c>
      <c r="AI46">
        <v>61</v>
      </c>
      <c r="AK46">
        <v>54</v>
      </c>
      <c r="AL46">
        <v>42</v>
      </c>
      <c r="AN46">
        <v>112</v>
      </c>
      <c r="AO46">
        <v>87</v>
      </c>
      <c r="AQ46">
        <v>126</v>
      </c>
      <c r="AR46">
        <v>84</v>
      </c>
      <c r="AT46">
        <v>116</v>
      </c>
      <c r="AU46">
        <v>87</v>
      </c>
      <c r="AW46">
        <v>203</v>
      </c>
      <c r="AX46">
        <v>108</v>
      </c>
      <c r="AZ46">
        <v>219</v>
      </c>
      <c r="BA46">
        <v>103</v>
      </c>
      <c r="BC46">
        <v>405</v>
      </c>
      <c r="BD46">
        <v>164</v>
      </c>
      <c r="BF46">
        <v>316</v>
      </c>
      <c r="BH46">
        <v>1354</v>
      </c>
    </row>
    <row r="47" spans="1:60">
      <c r="A47" t="s">
        <v>566</v>
      </c>
      <c r="F47" t="s">
        <v>566</v>
      </c>
      <c r="G47" t="s">
        <v>566</v>
      </c>
      <c r="H47" t="s">
        <v>466</v>
      </c>
      <c r="I47">
        <v>41</v>
      </c>
      <c r="J47">
        <v>410</v>
      </c>
      <c r="K47" t="s">
        <v>469</v>
      </c>
      <c r="L47">
        <v>5</v>
      </c>
      <c r="M47">
        <v>50</v>
      </c>
      <c r="N47">
        <v>22108</v>
      </c>
      <c r="P47" t="s">
        <v>448</v>
      </c>
      <c r="Q47" t="s">
        <v>567</v>
      </c>
      <c r="S47">
        <v>157</v>
      </c>
      <c r="T47">
        <v>86</v>
      </c>
      <c r="V47">
        <v>1519</v>
      </c>
      <c r="W47">
        <v>330</v>
      </c>
      <c r="Y47">
        <v>158</v>
      </c>
      <c r="Z47">
        <v>103</v>
      </c>
      <c r="AB47">
        <v>272</v>
      </c>
      <c r="AC47">
        <v>128</v>
      </c>
      <c r="AE47">
        <v>143</v>
      </c>
      <c r="AF47">
        <v>121</v>
      </c>
      <c r="AH47">
        <v>59</v>
      </c>
      <c r="AI47">
        <v>50</v>
      </c>
      <c r="AK47">
        <v>91</v>
      </c>
      <c r="AL47">
        <v>80</v>
      </c>
      <c r="AN47">
        <v>125</v>
      </c>
      <c r="AO47">
        <v>106</v>
      </c>
      <c r="AQ47">
        <v>44</v>
      </c>
      <c r="AR47">
        <v>58</v>
      </c>
      <c r="AT47">
        <v>101</v>
      </c>
      <c r="AU47">
        <v>73</v>
      </c>
      <c r="AW47">
        <v>128</v>
      </c>
      <c r="AX47">
        <v>91</v>
      </c>
      <c r="AZ47">
        <v>97</v>
      </c>
      <c r="BA47">
        <v>85</v>
      </c>
      <c r="BC47">
        <v>139</v>
      </c>
      <c r="BD47">
        <v>93</v>
      </c>
      <c r="BF47">
        <v>625</v>
      </c>
      <c r="BH47">
        <v>637</v>
      </c>
    </row>
    <row r="48" spans="1:60">
      <c r="A48" t="s">
        <v>568</v>
      </c>
      <c r="B48" t="s">
        <v>569</v>
      </c>
      <c r="H48" t="s">
        <v>466</v>
      </c>
      <c r="I48">
        <v>41</v>
      </c>
      <c r="J48">
        <v>410</v>
      </c>
      <c r="K48" t="s">
        <v>469</v>
      </c>
      <c r="L48">
        <v>5</v>
      </c>
      <c r="M48">
        <v>50</v>
      </c>
      <c r="N48">
        <v>22200</v>
      </c>
    </row>
    <row r="49" spans="1:60">
      <c r="A49" t="s">
        <v>570</v>
      </c>
      <c r="C49" t="s">
        <v>570</v>
      </c>
      <c r="D49" t="s">
        <v>570</v>
      </c>
      <c r="E49" t="s">
        <v>570</v>
      </c>
      <c r="F49" t="s">
        <v>570</v>
      </c>
      <c r="G49" t="s">
        <v>570</v>
      </c>
      <c r="H49" t="s">
        <v>466</v>
      </c>
      <c r="I49">
        <v>41</v>
      </c>
      <c r="J49">
        <v>410</v>
      </c>
      <c r="K49" t="s">
        <v>469</v>
      </c>
      <c r="L49">
        <v>5</v>
      </c>
      <c r="M49">
        <v>50</v>
      </c>
      <c r="N49">
        <v>22201</v>
      </c>
      <c r="O49" t="s">
        <v>428</v>
      </c>
      <c r="P49" t="s">
        <v>428</v>
      </c>
      <c r="Q49" t="s">
        <v>571</v>
      </c>
      <c r="R49">
        <v>216</v>
      </c>
      <c r="S49">
        <v>317</v>
      </c>
      <c r="T49">
        <v>142</v>
      </c>
      <c r="U49">
        <v>2214</v>
      </c>
      <c r="V49">
        <v>2131</v>
      </c>
      <c r="W49">
        <v>354</v>
      </c>
      <c r="X49">
        <v>396</v>
      </c>
      <c r="Y49">
        <v>566</v>
      </c>
      <c r="Z49">
        <v>186</v>
      </c>
      <c r="AA49">
        <v>167</v>
      </c>
      <c r="AB49">
        <v>329</v>
      </c>
      <c r="AC49">
        <v>128</v>
      </c>
      <c r="AD49">
        <v>234</v>
      </c>
      <c r="AE49">
        <v>143</v>
      </c>
      <c r="AF49">
        <v>90</v>
      </c>
      <c r="AG49">
        <v>196</v>
      </c>
      <c r="AH49">
        <v>121</v>
      </c>
      <c r="AI49">
        <v>90</v>
      </c>
      <c r="AJ49">
        <v>215</v>
      </c>
      <c r="AK49">
        <v>206</v>
      </c>
      <c r="AL49">
        <v>119</v>
      </c>
      <c r="AM49">
        <v>216</v>
      </c>
      <c r="AN49">
        <v>359</v>
      </c>
      <c r="AO49">
        <v>136</v>
      </c>
      <c r="AP49">
        <v>224</v>
      </c>
      <c r="AQ49">
        <v>291</v>
      </c>
      <c r="AR49">
        <v>120</v>
      </c>
      <c r="AS49">
        <v>218</v>
      </c>
      <c r="AT49">
        <v>130</v>
      </c>
      <c r="AU49">
        <v>84</v>
      </c>
      <c r="AV49">
        <v>256</v>
      </c>
      <c r="AW49">
        <v>378</v>
      </c>
      <c r="AX49">
        <v>138</v>
      </c>
      <c r="AY49">
        <v>261</v>
      </c>
      <c r="AZ49">
        <v>170</v>
      </c>
      <c r="BA49">
        <v>92</v>
      </c>
      <c r="BB49">
        <v>171</v>
      </c>
      <c r="BC49">
        <v>204</v>
      </c>
      <c r="BD49">
        <v>105</v>
      </c>
      <c r="BE49">
        <v>448</v>
      </c>
      <c r="BF49">
        <v>419</v>
      </c>
      <c r="BG49">
        <v>1711</v>
      </c>
      <c r="BH49">
        <v>1811</v>
      </c>
    </row>
    <row r="50" spans="1:60">
      <c r="A50" t="s">
        <v>572</v>
      </c>
      <c r="C50" t="s">
        <v>572</v>
      </c>
      <c r="D50" t="s">
        <v>572</v>
      </c>
      <c r="H50" t="s">
        <v>466</v>
      </c>
      <c r="I50">
        <v>41</v>
      </c>
      <c r="J50">
        <v>410</v>
      </c>
      <c r="K50" t="s">
        <v>469</v>
      </c>
      <c r="L50">
        <v>5</v>
      </c>
      <c r="M50">
        <v>50</v>
      </c>
      <c r="N50">
        <v>22202</v>
      </c>
    </row>
    <row r="51" spans="1:60">
      <c r="A51" t="s">
        <v>573</v>
      </c>
      <c r="E51" t="s">
        <v>573</v>
      </c>
      <c r="H51" t="s">
        <v>466</v>
      </c>
      <c r="I51">
        <v>41</v>
      </c>
      <c r="J51">
        <v>410</v>
      </c>
      <c r="K51" t="s">
        <v>469</v>
      </c>
      <c r="L51">
        <v>5</v>
      </c>
      <c r="M51">
        <v>50</v>
      </c>
      <c r="N51">
        <v>22203</v>
      </c>
      <c r="O51" t="s">
        <v>429</v>
      </c>
      <c r="R51">
        <v>19</v>
      </c>
      <c r="U51">
        <v>2265</v>
      </c>
      <c r="X51">
        <v>1520</v>
      </c>
      <c r="AA51">
        <v>80</v>
      </c>
      <c r="AD51">
        <v>20</v>
      </c>
      <c r="AG51">
        <v>6</v>
      </c>
      <c r="AJ51">
        <v>30</v>
      </c>
      <c r="AM51">
        <v>33</v>
      </c>
      <c r="AP51">
        <v>45</v>
      </c>
      <c r="AS51">
        <v>47</v>
      </c>
      <c r="AV51">
        <v>223</v>
      </c>
      <c r="AY51">
        <v>428</v>
      </c>
      <c r="BB51">
        <v>1052</v>
      </c>
      <c r="BE51">
        <v>1839</v>
      </c>
      <c r="BG51">
        <v>121</v>
      </c>
    </row>
    <row r="52" spans="1:60">
      <c r="A52" t="s">
        <v>574</v>
      </c>
      <c r="E52" t="s">
        <v>574</v>
      </c>
      <c r="H52" t="s">
        <v>466</v>
      </c>
      <c r="I52">
        <v>41</v>
      </c>
      <c r="J52">
        <v>410</v>
      </c>
      <c r="K52" t="s">
        <v>469</v>
      </c>
      <c r="L52">
        <v>5</v>
      </c>
      <c r="M52">
        <v>50</v>
      </c>
      <c r="N52">
        <v>22204</v>
      </c>
      <c r="O52" t="s">
        <v>437</v>
      </c>
      <c r="R52">
        <v>131</v>
      </c>
      <c r="U52">
        <v>2428</v>
      </c>
      <c r="X52">
        <v>1587</v>
      </c>
      <c r="AA52">
        <v>48</v>
      </c>
      <c r="AD52">
        <v>41</v>
      </c>
      <c r="AG52">
        <v>53</v>
      </c>
      <c r="AJ52">
        <v>62</v>
      </c>
      <c r="AM52">
        <v>113</v>
      </c>
      <c r="AP52">
        <v>119</v>
      </c>
      <c r="AS52">
        <v>122</v>
      </c>
      <c r="AV52">
        <v>157</v>
      </c>
      <c r="AY52">
        <v>451</v>
      </c>
      <c r="BB52">
        <v>1040</v>
      </c>
      <c r="BE52">
        <v>1818</v>
      </c>
      <c r="BG52">
        <v>396</v>
      </c>
    </row>
    <row r="53" spans="1:60">
      <c r="A53" t="s">
        <v>575</v>
      </c>
      <c r="F53" t="s">
        <v>575</v>
      </c>
      <c r="G53" t="s">
        <v>575</v>
      </c>
      <c r="H53" t="s">
        <v>466</v>
      </c>
      <c r="I53">
        <v>41</v>
      </c>
      <c r="J53">
        <v>410</v>
      </c>
      <c r="K53" t="s">
        <v>469</v>
      </c>
      <c r="L53">
        <v>5</v>
      </c>
      <c r="M53">
        <v>50</v>
      </c>
      <c r="N53">
        <v>22205</v>
      </c>
      <c r="P53" t="s">
        <v>430</v>
      </c>
      <c r="Q53" t="s">
        <v>576</v>
      </c>
      <c r="S53">
        <v>0</v>
      </c>
      <c r="T53">
        <v>34</v>
      </c>
      <c r="V53">
        <v>1115</v>
      </c>
      <c r="W53">
        <v>223</v>
      </c>
      <c r="Y53">
        <v>1036</v>
      </c>
      <c r="Z53">
        <v>205</v>
      </c>
      <c r="AB53">
        <v>4</v>
      </c>
      <c r="AC53">
        <v>9</v>
      </c>
      <c r="AE53">
        <v>19</v>
      </c>
      <c r="AF53">
        <v>32</v>
      </c>
      <c r="AH53">
        <v>0</v>
      </c>
      <c r="AI53">
        <v>12</v>
      </c>
      <c r="AK53">
        <v>0</v>
      </c>
      <c r="AL53">
        <v>12</v>
      </c>
      <c r="AN53">
        <v>23</v>
      </c>
      <c r="AO53">
        <v>26</v>
      </c>
      <c r="AQ53">
        <v>19</v>
      </c>
      <c r="AR53">
        <v>31</v>
      </c>
      <c r="AT53">
        <v>38</v>
      </c>
      <c r="AU53">
        <v>34</v>
      </c>
      <c r="AW53">
        <v>72</v>
      </c>
      <c r="AX53">
        <v>53</v>
      </c>
      <c r="AZ53">
        <v>172</v>
      </c>
      <c r="BA53">
        <v>78</v>
      </c>
      <c r="BC53">
        <v>788</v>
      </c>
      <c r="BD53">
        <v>173</v>
      </c>
      <c r="BF53">
        <v>934</v>
      </c>
      <c r="BH53">
        <v>276</v>
      </c>
    </row>
    <row r="54" spans="1:60">
      <c r="A54" t="s">
        <v>577</v>
      </c>
      <c r="F54" t="s">
        <v>577</v>
      </c>
      <c r="G54" t="s">
        <v>577</v>
      </c>
      <c r="H54" t="s">
        <v>466</v>
      </c>
      <c r="I54">
        <v>41</v>
      </c>
      <c r="J54">
        <v>410</v>
      </c>
      <c r="K54" t="s">
        <v>469</v>
      </c>
      <c r="L54">
        <v>5</v>
      </c>
      <c r="M54">
        <v>50</v>
      </c>
      <c r="N54">
        <v>22206</v>
      </c>
      <c r="P54" t="s">
        <v>431</v>
      </c>
      <c r="Q54" t="s">
        <v>578</v>
      </c>
      <c r="S54">
        <v>52</v>
      </c>
      <c r="T54">
        <v>56</v>
      </c>
      <c r="V54">
        <v>2578</v>
      </c>
      <c r="W54">
        <v>372</v>
      </c>
      <c r="Y54">
        <v>1760</v>
      </c>
      <c r="Z54">
        <v>255</v>
      </c>
      <c r="AB54">
        <v>73</v>
      </c>
      <c r="AC54">
        <v>53</v>
      </c>
      <c r="AE54">
        <v>104</v>
      </c>
      <c r="AF54">
        <v>67</v>
      </c>
      <c r="AH54">
        <v>50</v>
      </c>
      <c r="AI54">
        <v>49</v>
      </c>
      <c r="AK54">
        <v>86</v>
      </c>
      <c r="AL54">
        <v>69</v>
      </c>
      <c r="AN54">
        <v>38</v>
      </c>
      <c r="AO54">
        <v>37</v>
      </c>
      <c r="AQ54">
        <v>121</v>
      </c>
      <c r="AR54">
        <v>79</v>
      </c>
      <c r="AT54">
        <v>65</v>
      </c>
      <c r="AU54">
        <v>49</v>
      </c>
      <c r="AW54">
        <v>99</v>
      </c>
      <c r="AX54">
        <v>72</v>
      </c>
      <c r="AZ54">
        <v>661</v>
      </c>
      <c r="BA54">
        <v>179</v>
      </c>
      <c r="BC54">
        <v>983</v>
      </c>
      <c r="BD54">
        <v>190</v>
      </c>
      <c r="BF54">
        <v>1601</v>
      </c>
      <c r="BH54">
        <v>760</v>
      </c>
    </row>
    <row r="55" spans="1:60">
      <c r="A55" t="s">
        <v>579</v>
      </c>
      <c r="F55" t="s">
        <v>579</v>
      </c>
      <c r="G55" t="s">
        <v>579</v>
      </c>
      <c r="H55" t="s">
        <v>466</v>
      </c>
      <c r="I55">
        <v>41</v>
      </c>
      <c r="J55">
        <v>410</v>
      </c>
      <c r="K55" t="s">
        <v>469</v>
      </c>
      <c r="L55">
        <v>5</v>
      </c>
      <c r="M55">
        <v>50</v>
      </c>
      <c r="N55">
        <v>22207</v>
      </c>
      <c r="P55" t="s">
        <v>432</v>
      </c>
      <c r="Q55" t="s">
        <v>580</v>
      </c>
      <c r="S55">
        <v>28</v>
      </c>
      <c r="T55">
        <v>53</v>
      </c>
      <c r="V55">
        <v>1664</v>
      </c>
      <c r="W55">
        <v>253</v>
      </c>
      <c r="Y55">
        <v>1436</v>
      </c>
      <c r="Z55">
        <v>239</v>
      </c>
      <c r="AB55">
        <v>15</v>
      </c>
      <c r="AC55">
        <v>24</v>
      </c>
      <c r="AE55">
        <v>0</v>
      </c>
      <c r="AF55">
        <v>17</v>
      </c>
      <c r="AH55">
        <v>53</v>
      </c>
      <c r="AI55">
        <v>49</v>
      </c>
      <c r="AK55">
        <v>20</v>
      </c>
      <c r="AL55">
        <v>32</v>
      </c>
      <c r="AN55">
        <v>0</v>
      </c>
      <c r="AO55">
        <v>17</v>
      </c>
      <c r="AQ55">
        <v>10</v>
      </c>
      <c r="AR55">
        <v>14</v>
      </c>
      <c r="AT55">
        <v>44</v>
      </c>
      <c r="AU55">
        <v>37</v>
      </c>
      <c r="AW55">
        <v>24</v>
      </c>
      <c r="AX55">
        <v>34</v>
      </c>
      <c r="AZ55">
        <v>268</v>
      </c>
      <c r="BA55">
        <v>109</v>
      </c>
      <c r="BC55">
        <v>1104</v>
      </c>
      <c r="BD55">
        <v>202</v>
      </c>
      <c r="BF55">
        <v>1527</v>
      </c>
      <c r="BH55">
        <v>107</v>
      </c>
    </row>
    <row r="56" spans="1:60">
      <c r="A56" t="s">
        <v>581</v>
      </c>
      <c r="F56" t="s">
        <v>581</v>
      </c>
      <c r="G56" t="s">
        <v>581</v>
      </c>
      <c r="H56" t="s">
        <v>466</v>
      </c>
      <c r="I56">
        <v>41</v>
      </c>
      <c r="J56">
        <v>410</v>
      </c>
      <c r="K56" t="s">
        <v>469</v>
      </c>
      <c r="L56">
        <v>5</v>
      </c>
      <c r="M56">
        <v>50</v>
      </c>
      <c r="N56">
        <v>22208</v>
      </c>
      <c r="P56" t="s">
        <v>433</v>
      </c>
      <c r="Q56" t="s">
        <v>582</v>
      </c>
      <c r="S56">
        <v>141</v>
      </c>
      <c r="T56">
        <v>109</v>
      </c>
      <c r="V56">
        <v>1861</v>
      </c>
      <c r="W56">
        <v>307</v>
      </c>
      <c r="Y56">
        <v>1645</v>
      </c>
      <c r="Z56">
        <v>249</v>
      </c>
      <c r="AB56">
        <v>46</v>
      </c>
      <c r="AC56">
        <v>47</v>
      </c>
      <c r="AE56">
        <v>69</v>
      </c>
      <c r="AF56">
        <v>60</v>
      </c>
      <c r="AH56">
        <v>0</v>
      </c>
      <c r="AI56">
        <v>17</v>
      </c>
      <c r="AK56">
        <v>20</v>
      </c>
      <c r="AL56">
        <v>25</v>
      </c>
      <c r="AN56">
        <v>79</v>
      </c>
      <c r="AO56">
        <v>84</v>
      </c>
      <c r="AQ56">
        <v>0</v>
      </c>
      <c r="AR56">
        <v>17</v>
      </c>
      <c r="AT56">
        <v>23</v>
      </c>
      <c r="AU56">
        <v>27</v>
      </c>
      <c r="AW56">
        <v>149</v>
      </c>
      <c r="AX56">
        <v>91</v>
      </c>
      <c r="AZ56">
        <v>238</v>
      </c>
      <c r="BA56">
        <v>93</v>
      </c>
      <c r="BC56">
        <v>1163</v>
      </c>
      <c r="BD56">
        <v>228</v>
      </c>
      <c r="BF56">
        <v>1656</v>
      </c>
      <c r="BH56">
        <v>173</v>
      </c>
    </row>
    <row r="57" spans="1:60">
      <c r="A57" t="s">
        <v>583</v>
      </c>
      <c r="B57" t="s">
        <v>584</v>
      </c>
      <c r="C57" t="s">
        <v>584</v>
      </c>
      <c r="D57" t="s">
        <v>584</v>
      </c>
      <c r="E57" t="s">
        <v>583</v>
      </c>
      <c r="H57" t="s">
        <v>466</v>
      </c>
      <c r="I57">
        <v>41</v>
      </c>
      <c r="J57">
        <v>410</v>
      </c>
      <c r="K57" t="s">
        <v>469</v>
      </c>
      <c r="L57">
        <v>5</v>
      </c>
      <c r="M57">
        <v>50</v>
      </c>
      <c r="N57">
        <v>22300</v>
      </c>
      <c r="O57" t="s">
        <v>316</v>
      </c>
      <c r="R57">
        <v>106</v>
      </c>
      <c r="U57">
        <v>4069</v>
      </c>
      <c r="X57">
        <v>985</v>
      </c>
      <c r="AA57">
        <v>275</v>
      </c>
      <c r="AD57">
        <v>126</v>
      </c>
      <c r="AG57">
        <v>84</v>
      </c>
      <c r="AJ57">
        <v>61</v>
      </c>
      <c r="AM57">
        <v>114</v>
      </c>
      <c r="AP57">
        <v>192</v>
      </c>
      <c r="AS57">
        <v>123</v>
      </c>
      <c r="AV57">
        <v>475</v>
      </c>
      <c r="AY57">
        <v>481</v>
      </c>
      <c r="BB57">
        <v>906</v>
      </c>
      <c r="BE57">
        <v>2314</v>
      </c>
      <c r="BG57">
        <v>541</v>
      </c>
    </row>
    <row r="58" spans="1:60">
      <c r="A58" t="s">
        <v>585</v>
      </c>
      <c r="F58" t="s">
        <v>585</v>
      </c>
      <c r="G58" t="s">
        <v>585</v>
      </c>
      <c r="H58" t="s">
        <v>466</v>
      </c>
      <c r="I58">
        <v>41</v>
      </c>
      <c r="J58">
        <v>410</v>
      </c>
      <c r="K58" t="s">
        <v>469</v>
      </c>
      <c r="L58">
        <v>5</v>
      </c>
      <c r="M58">
        <v>50</v>
      </c>
      <c r="N58">
        <v>22301</v>
      </c>
      <c r="P58" t="s">
        <v>417</v>
      </c>
      <c r="Q58" t="s">
        <v>586</v>
      </c>
      <c r="S58">
        <v>41</v>
      </c>
      <c r="T58">
        <v>44</v>
      </c>
      <c r="V58">
        <v>1763</v>
      </c>
      <c r="W58">
        <v>266</v>
      </c>
      <c r="Y58">
        <v>702</v>
      </c>
      <c r="Z58">
        <v>165</v>
      </c>
      <c r="AB58">
        <v>102</v>
      </c>
      <c r="AC58">
        <v>87</v>
      </c>
      <c r="AE58">
        <v>91</v>
      </c>
      <c r="AF58">
        <v>59</v>
      </c>
      <c r="AH58">
        <v>24</v>
      </c>
      <c r="AI58">
        <v>32</v>
      </c>
      <c r="AK58">
        <v>99</v>
      </c>
      <c r="AL58">
        <v>58</v>
      </c>
      <c r="AN58">
        <v>30</v>
      </c>
      <c r="AO58">
        <v>34</v>
      </c>
      <c r="AQ58">
        <v>0</v>
      </c>
      <c r="AR58">
        <v>12</v>
      </c>
      <c r="AT58">
        <v>27</v>
      </c>
      <c r="AU58">
        <v>41</v>
      </c>
      <c r="AW58">
        <v>62</v>
      </c>
      <c r="AX58">
        <v>49</v>
      </c>
      <c r="AZ58">
        <v>194</v>
      </c>
      <c r="BA58">
        <v>89</v>
      </c>
      <c r="BC58">
        <v>740</v>
      </c>
      <c r="BD58">
        <v>165</v>
      </c>
      <c r="BF58">
        <v>1070</v>
      </c>
      <c r="BH58">
        <v>341</v>
      </c>
    </row>
    <row r="59" spans="1:60">
      <c r="A59" t="s">
        <v>587</v>
      </c>
      <c r="F59" t="s">
        <v>587</v>
      </c>
      <c r="G59" t="s">
        <v>587</v>
      </c>
      <c r="H59" t="s">
        <v>466</v>
      </c>
      <c r="I59">
        <v>41</v>
      </c>
      <c r="J59">
        <v>410</v>
      </c>
      <c r="K59" t="s">
        <v>469</v>
      </c>
      <c r="L59">
        <v>5</v>
      </c>
      <c r="M59">
        <v>50</v>
      </c>
      <c r="N59">
        <v>22302</v>
      </c>
      <c r="P59" t="s">
        <v>418</v>
      </c>
      <c r="Q59" t="s">
        <v>588</v>
      </c>
      <c r="S59">
        <v>51</v>
      </c>
      <c r="T59">
        <v>55</v>
      </c>
      <c r="V59">
        <v>2939</v>
      </c>
      <c r="W59">
        <v>367</v>
      </c>
      <c r="Y59">
        <v>785</v>
      </c>
      <c r="Z59">
        <v>170</v>
      </c>
      <c r="AB59">
        <v>112</v>
      </c>
      <c r="AC59">
        <v>72</v>
      </c>
      <c r="AE59">
        <v>26</v>
      </c>
      <c r="AF59">
        <v>31</v>
      </c>
      <c r="AH59">
        <v>56</v>
      </c>
      <c r="AI59">
        <v>43</v>
      </c>
      <c r="AK59">
        <v>76</v>
      </c>
      <c r="AL59">
        <v>55</v>
      </c>
      <c r="AN59">
        <v>95</v>
      </c>
      <c r="AO59">
        <v>60</v>
      </c>
      <c r="AQ59">
        <v>18</v>
      </c>
      <c r="AR59">
        <v>29</v>
      </c>
      <c r="AT59">
        <v>174</v>
      </c>
      <c r="AU59">
        <v>98</v>
      </c>
      <c r="AW59">
        <v>202</v>
      </c>
      <c r="AX59">
        <v>93</v>
      </c>
      <c r="AZ59">
        <v>281</v>
      </c>
      <c r="BA59">
        <v>96</v>
      </c>
      <c r="BC59">
        <v>895</v>
      </c>
      <c r="BD59">
        <v>203</v>
      </c>
      <c r="BF59">
        <v>1684</v>
      </c>
      <c r="BH59">
        <v>301</v>
      </c>
    </row>
    <row r="60" spans="1:60">
      <c r="A60" t="s">
        <v>589</v>
      </c>
      <c r="B60" t="s">
        <v>590</v>
      </c>
      <c r="C60" t="s">
        <v>590</v>
      </c>
      <c r="D60" t="s">
        <v>590</v>
      </c>
      <c r="E60" t="s">
        <v>589</v>
      </c>
      <c r="F60" t="s">
        <v>589</v>
      </c>
      <c r="G60" t="s">
        <v>589</v>
      </c>
      <c r="H60" t="s">
        <v>466</v>
      </c>
      <c r="I60">
        <v>41</v>
      </c>
      <c r="J60">
        <v>410</v>
      </c>
      <c r="K60" t="s">
        <v>469</v>
      </c>
      <c r="L60">
        <v>5</v>
      </c>
      <c r="M60">
        <v>50</v>
      </c>
      <c r="N60">
        <v>22400</v>
      </c>
      <c r="O60" t="s">
        <v>317</v>
      </c>
      <c r="P60" t="s">
        <v>317</v>
      </c>
      <c r="Q60" t="s">
        <v>591</v>
      </c>
      <c r="R60">
        <v>152</v>
      </c>
      <c r="S60">
        <v>22</v>
      </c>
      <c r="T60">
        <v>38</v>
      </c>
      <c r="U60">
        <v>2183</v>
      </c>
      <c r="V60">
        <v>2313</v>
      </c>
      <c r="W60">
        <v>260</v>
      </c>
      <c r="X60">
        <v>398</v>
      </c>
      <c r="Y60">
        <v>503</v>
      </c>
      <c r="Z60">
        <v>116</v>
      </c>
      <c r="AA60">
        <v>170</v>
      </c>
      <c r="AB60">
        <v>75</v>
      </c>
      <c r="AC60">
        <v>43</v>
      </c>
      <c r="AD60">
        <v>87</v>
      </c>
      <c r="AE60">
        <v>108</v>
      </c>
      <c r="AF60">
        <v>62</v>
      </c>
      <c r="AG60">
        <v>128</v>
      </c>
      <c r="AH60">
        <v>59</v>
      </c>
      <c r="AI60">
        <v>39</v>
      </c>
      <c r="AJ60">
        <v>103</v>
      </c>
      <c r="AK60">
        <v>183</v>
      </c>
      <c r="AL60">
        <v>91</v>
      </c>
      <c r="AM60">
        <v>116</v>
      </c>
      <c r="AN60">
        <v>85</v>
      </c>
      <c r="AO60">
        <v>69</v>
      </c>
      <c r="AP60">
        <v>173</v>
      </c>
      <c r="AQ60">
        <v>111</v>
      </c>
      <c r="AR60">
        <v>52</v>
      </c>
      <c r="AS60">
        <v>117</v>
      </c>
      <c r="AT60">
        <v>56</v>
      </c>
      <c r="AU60">
        <v>39</v>
      </c>
      <c r="AV60">
        <v>193</v>
      </c>
      <c r="AW60">
        <v>219</v>
      </c>
      <c r="AX60">
        <v>88</v>
      </c>
      <c r="AY60">
        <v>350</v>
      </c>
      <c r="AZ60">
        <v>440</v>
      </c>
      <c r="BA60">
        <v>131</v>
      </c>
      <c r="BB60">
        <v>241</v>
      </c>
      <c r="BC60">
        <v>399</v>
      </c>
      <c r="BD60">
        <v>108</v>
      </c>
      <c r="BE60">
        <v>841</v>
      </c>
      <c r="BF60">
        <v>837</v>
      </c>
      <c r="BG60">
        <v>838</v>
      </c>
      <c r="BH60">
        <v>897</v>
      </c>
    </row>
    <row r="61" spans="1:60">
      <c r="A61" t="s">
        <v>592</v>
      </c>
      <c r="B61" t="s">
        <v>593</v>
      </c>
      <c r="C61" t="s">
        <v>593</v>
      </c>
      <c r="D61" t="s">
        <v>593</v>
      </c>
      <c r="E61" t="s">
        <v>592</v>
      </c>
      <c r="F61" t="s">
        <v>592</v>
      </c>
      <c r="G61" t="s">
        <v>592</v>
      </c>
      <c r="H61" t="s">
        <v>466</v>
      </c>
      <c r="I61">
        <v>41</v>
      </c>
      <c r="J61">
        <v>410</v>
      </c>
      <c r="K61" t="s">
        <v>469</v>
      </c>
      <c r="L61">
        <v>5</v>
      </c>
      <c r="M61">
        <v>50</v>
      </c>
      <c r="N61">
        <v>22500</v>
      </c>
      <c r="O61" t="s">
        <v>318</v>
      </c>
      <c r="P61" t="s">
        <v>318</v>
      </c>
      <c r="Q61" t="s">
        <v>594</v>
      </c>
      <c r="R61">
        <v>164</v>
      </c>
      <c r="S61">
        <v>82</v>
      </c>
      <c r="T61">
        <v>76</v>
      </c>
      <c r="U61">
        <v>3711</v>
      </c>
      <c r="V61">
        <v>3922</v>
      </c>
      <c r="W61">
        <v>494</v>
      </c>
      <c r="X61">
        <v>959</v>
      </c>
      <c r="Y61">
        <v>852</v>
      </c>
      <c r="Z61">
        <v>209</v>
      </c>
      <c r="AA61">
        <v>215</v>
      </c>
      <c r="AB61">
        <v>459</v>
      </c>
      <c r="AC61">
        <v>187</v>
      </c>
      <c r="AD61">
        <v>137</v>
      </c>
      <c r="AE61">
        <v>135</v>
      </c>
      <c r="AF61">
        <v>81</v>
      </c>
      <c r="AG61">
        <v>185</v>
      </c>
      <c r="AH61">
        <v>226</v>
      </c>
      <c r="AI61">
        <v>125</v>
      </c>
      <c r="AJ61">
        <v>140</v>
      </c>
      <c r="AK61">
        <v>97</v>
      </c>
      <c r="AL61">
        <v>63</v>
      </c>
      <c r="AM61">
        <v>241</v>
      </c>
      <c r="AN61">
        <v>189</v>
      </c>
      <c r="AO61">
        <v>113</v>
      </c>
      <c r="AP61">
        <v>242</v>
      </c>
      <c r="AQ61">
        <v>111</v>
      </c>
      <c r="AR61">
        <v>63</v>
      </c>
      <c r="AS61">
        <v>144</v>
      </c>
      <c r="AT61">
        <v>56</v>
      </c>
      <c r="AU61">
        <v>46</v>
      </c>
      <c r="AV61">
        <v>392</v>
      </c>
      <c r="AW61">
        <v>256</v>
      </c>
      <c r="AX61">
        <v>139</v>
      </c>
      <c r="AY61">
        <v>808</v>
      </c>
      <c r="AZ61">
        <v>601</v>
      </c>
      <c r="BA61">
        <v>178</v>
      </c>
      <c r="BB61">
        <v>447</v>
      </c>
      <c r="BC61">
        <v>933</v>
      </c>
      <c r="BD61">
        <v>198</v>
      </c>
      <c r="BE61">
        <v>1635</v>
      </c>
      <c r="BF61">
        <v>1661</v>
      </c>
      <c r="BG61">
        <v>1307</v>
      </c>
      <c r="BH61">
        <v>1376</v>
      </c>
    </row>
    <row r="62" spans="1:60">
      <c r="A62" t="s">
        <v>595</v>
      </c>
      <c r="B62" t="s">
        <v>596</v>
      </c>
      <c r="C62" t="s">
        <v>596</v>
      </c>
      <c r="D62" t="s">
        <v>596</v>
      </c>
      <c r="H62" t="s">
        <v>466</v>
      </c>
      <c r="I62">
        <v>41</v>
      </c>
      <c r="J62">
        <v>410</v>
      </c>
      <c r="K62" t="s">
        <v>469</v>
      </c>
      <c r="L62">
        <v>5</v>
      </c>
      <c r="M62">
        <v>50</v>
      </c>
      <c r="N62">
        <v>22600</v>
      </c>
    </row>
    <row r="63" spans="1:60">
      <c r="A63" t="s">
        <v>597</v>
      </c>
      <c r="E63" t="s">
        <v>597</v>
      </c>
      <c r="H63" t="s">
        <v>466</v>
      </c>
      <c r="I63">
        <v>41</v>
      </c>
      <c r="J63">
        <v>410</v>
      </c>
      <c r="K63" t="s">
        <v>469</v>
      </c>
      <c r="L63">
        <v>5</v>
      </c>
      <c r="M63">
        <v>50</v>
      </c>
      <c r="N63">
        <v>22601</v>
      </c>
      <c r="O63" t="s">
        <v>419</v>
      </c>
      <c r="R63">
        <v>283</v>
      </c>
      <c r="U63">
        <v>5304</v>
      </c>
      <c r="X63">
        <v>1258</v>
      </c>
      <c r="AA63">
        <v>152</v>
      </c>
      <c r="AD63">
        <v>119</v>
      </c>
      <c r="AG63">
        <v>184</v>
      </c>
      <c r="AJ63">
        <v>217</v>
      </c>
      <c r="AM63">
        <v>139</v>
      </c>
      <c r="AP63">
        <v>309</v>
      </c>
      <c r="AS63">
        <v>232</v>
      </c>
      <c r="AV63">
        <v>485</v>
      </c>
      <c r="AY63">
        <v>935</v>
      </c>
      <c r="BB63">
        <v>996</v>
      </c>
      <c r="BE63">
        <v>2525</v>
      </c>
      <c r="BG63">
        <v>1231</v>
      </c>
    </row>
    <row r="64" spans="1:60">
      <c r="A64" t="s">
        <v>598</v>
      </c>
      <c r="E64" t="s">
        <v>598</v>
      </c>
      <c r="F64" t="s">
        <v>598</v>
      </c>
      <c r="G64" t="s">
        <v>598</v>
      </c>
      <c r="H64" t="s">
        <v>466</v>
      </c>
      <c r="I64">
        <v>41</v>
      </c>
      <c r="J64">
        <v>410</v>
      </c>
      <c r="K64" t="s">
        <v>469</v>
      </c>
      <c r="L64">
        <v>5</v>
      </c>
      <c r="M64">
        <v>50</v>
      </c>
      <c r="N64">
        <v>22602</v>
      </c>
      <c r="O64" t="s">
        <v>420</v>
      </c>
      <c r="P64" t="s">
        <v>420</v>
      </c>
      <c r="Q64" t="s">
        <v>599</v>
      </c>
      <c r="R64">
        <v>35</v>
      </c>
      <c r="S64">
        <v>46</v>
      </c>
      <c r="T64">
        <v>51</v>
      </c>
      <c r="U64">
        <v>1734</v>
      </c>
      <c r="V64">
        <v>2088</v>
      </c>
      <c r="W64">
        <v>248</v>
      </c>
      <c r="X64">
        <v>582</v>
      </c>
      <c r="Y64">
        <v>691</v>
      </c>
      <c r="Z64">
        <v>138</v>
      </c>
      <c r="AA64">
        <v>36</v>
      </c>
      <c r="AB64">
        <v>45</v>
      </c>
      <c r="AC64">
        <v>33</v>
      </c>
      <c r="AD64">
        <v>18</v>
      </c>
      <c r="AE64">
        <v>71</v>
      </c>
      <c r="AF64">
        <v>51</v>
      </c>
      <c r="AG64">
        <v>33</v>
      </c>
      <c r="AH64">
        <v>25</v>
      </c>
      <c r="AI64">
        <v>22</v>
      </c>
      <c r="AJ64">
        <v>60</v>
      </c>
      <c r="AK64">
        <v>37</v>
      </c>
      <c r="AL64">
        <v>30</v>
      </c>
      <c r="AM64">
        <v>73</v>
      </c>
      <c r="AN64">
        <v>9</v>
      </c>
      <c r="AO64">
        <v>15</v>
      </c>
      <c r="AP64">
        <v>43</v>
      </c>
      <c r="AQ64">
        <v>24</v>
      </c>
      <c r="AR64">
        <v>21</v>
      </c>
      <c r="AS64">
        <v>83</v>
      </c>
      <c r="AT64">
        <v>38</v>
      </c>
      <c r="AU64">
        <v>24</v>
      </c>
      <c r="AV64">
        <v>151</v>
      </c>
      <c r="AW64">
        <v>150</v>
      </c>
      <c r="AX64">
        <v>77</v>
      </c>
      <c r="AY64">
        <v>331</v>
      </c>
      <c r="AZ64">
        <v>319</v>
      </c>
      <c r="BA64">
        <v>104</v>
      </c>
      <c r="BB64">
        <v>435</v>
      </c>
      <c r="BC64">
        <v>795</v>
      </c>
      <c r="BD64">
        <v>149</v>
      </c>
      <c r="BE64">
        <v>1164</v>
      </c>
      <c r="BF64">
        <v>1395</v>
      </c>
      <c r="BG64">
        <v>105</v>
      </c>
      <c r="BH64">
        <v>148</v>
      </c>
    </row>
    <row r="65" spans="1:60">
      <c r="A65" t="s">
        <v>600</v>
      </c>
      <c r="F65" t="s">
        <v>600</v>
      </c>
      <c r="G65" t="s">
        <v>600</v>
      </c>
      <c r="H65" t="s">
        <v>466</v>
      </c>
      <c r="I65">
        <v>41</v>
      </c>
      <c r="J65">
        <v>410</v>
      </c>
      <c r="K65" t="s">
        <v>469</v>
      </c>
      <c r="L65">
        <v>5</v>
      </c>
      <c r="M65">
        <v>50</v>
      </c>
      <c r="N65">
        <v>22603</v>
      </c>
      <c r="P65" t="s">
        <v>601</v>
      </c>
      <c r="Q65" t="s">
        <v>602</v>
      </c>
      <c r="S65">
        <v>67</v>
      </c>
      <c r="T65">
        <v>73</v>
      </c>
      <c r="V65">
        <v>1199</v>
      </c>
      <c r="W65">
        <v>209</v>
      </c>
      <c r="Y65">
        <v>622</v>
      </c>
      <c r="Z65">
        <v>127</v>
      </c>
      <c r="AB65">
        <v>26</v>
      </c>
      <c r="AC65">
        <v>34</v>
      </c>
      <c r="AE65">
        <v>47</v>
      </c>
      <c r="AF65">
        <v>56</v>
      </c>
      <c r="AH65">
        <v>21</v>
      </c>
      <c r="AI65">
        <v>33</v>
      </c>
      <c r="AK65">
        <v>51</v>
      </c>
      <c r="AL65">
        <v>42</v>
      </c>
      <c r="AN65">
        <v>30</v>
      </c>
      <c r="AO65">
        <v>34</v>
      </c>
      <c r="AQ65">
        <v>90</v>
      </c>
      <c r="AR65">
        <v>63</v>
      </c>
      <c r="AT65">
        <v>54</v>
      </c>
      <c r="AU65">
        <v>45</v>
      </c>
      <c r="AW65">
        <v>117</v>
      </c>
      <c r="AX65">
        <v>75</v>
      </c>
      <c r="AZ65">
        <v>212</v>
      </c>
      <c r="BA65">
        <v>97</v>
      </c>
      <c r="BC65">
        <v>430</v>
      </c>
      <c r="BD65">
        <v>133</v>
      </c>
      <c r="BF65">
        <v>780</v>
      </c>
      <c r="BH65">
        <v>347</v>
      </c>
    </row>
    <row r="66" spans="1:60">
      <c r="A66" t="s">
        <v>603</v>
      </c>
      <c r="F66" t="s">
        <v>603</v>
      </c>
      <c r="G66" t="s">
        <v>603</v>
      </c>
      <c r="H66" t="s">
        <v>466</v>
      </c>
      <c r="I66">
        <v>41</v>
      </c>
      <c r="J66">
        <v>410</v>
      </c>
      <c r="K66" t="s">
        <v>469</v>
      </c>
      <c r="L66">
        <v>5</v>
      </c>
      <c r="M66">
        <v>50</v>
      </c>
      <c r="N66">
        <v>22605</v>
      </c>
      <c r="P66" t="s">
        <v>604</v>
      </c>
      <c r="Q66" t="s">
        <v>605</v>
      </c>
      <c r="S66">
        <v>102</v>
      </c>
      <c r="T66">
        <v>103</v>
      </c>
      <c r="V66">
        <v>3872</v>
      </c>
      <c r="W66">
        <v>475</v>
      </c>
      <c r="Y66">
        <v>1095</v>
      </c>
      <c r="Z66">
        <v>276</v>
      </c>
      <c r="AB66">
        <v>130</v>
      </c>
      <c r="AC66">
        <v>79</v>
      </c>
      <c r="AE66">
        <v>75</v>
      </c>
      <c r="AF66">
        <v>71</v>
      </c>
      <c r="AH66">
        <v>29</v>
      </c>
      <c r="AI66">
        <v>33</v>
      </c>
      <c r="AK66">
        <v>134</v>
      </c>
      <c r="AL66">
        <v>82</v>
      </c>
      <c r="AN66">
        <v>82</v>
      </c>
      <c r="AO66">
        <v>67</v>
      </c>
      <c r="AQ66">
        <v>124</v>
      </c>
      <c r="AR66">
        <v>77</v>
      </c>
      <c r="AT66">
        <v>246</v>
      </c>
      <c r="AU66">
        <v>139</v>
      </c>
      <c r="AW66">
        <v>426</v>
      </c>
      <c r="AX66">
        <v>155</v>
      </c>
      <c r="AZ66">
        <v>742</v>
      </c>
      <c r="BA66">
        <v>196</v>
      </c>
      <c r="BC66">
        <v>788</v>
      </c>
      <c r="BD66">
        <v>215</v>
      </c>
      <c r="BF66">
        <v>1668</v>
      </c>
      <c r="BH66">
        <v>992</v>
      </c>
    </row>
    <row r="67" spans="1:60">
      <c r="A67" t="s">
        <v>606</v>
      </c>
      <c r="F67" t="s">
        <v>606</v>
      </c>
      <c r="G67" t="s">
        <v>606</v>
      </c>
      <c r="H67" t="s">
        <v>466</v>
      </c>
      <c r="I67">
        <v>41</v>
      </c>
      <c r="J67">
        <v>410</v>
      </c>
      <c r="K67" t="s">
        <v>469</v>
      </c>
      <c r="L67">
        <v>5</v>
      </c>
      <c r="M67">
        <v>50</v>
      </c>
      <c r="N67">
        <v>22606</v>
      </c>
      <c r="P67" t="s">
        <v>607</v>
      </c>
      <c r="Q67" t="s">
        <v>608</v>
      </c>
      <c r="S67">
        <v>23</v>
      </c>
      <c r="T67">
        <v>41</v>
      </c>
      <c r="V67">
        <v>2143</v>
      </c>
      <c r="W67">
        <v>340</v>
      </c>
      <c r="Y67">
        <v>722</v>
      </c>
      <c r="Z67">
        <v>204</v>
      </c>
      <c r="AB67">
        <v>37</v>
      </c>
      <c r="AC67">
        <v>41</v>
      </c>
      <c r="AE67">
        <v>82</v>
      </c>
      <c r="AF67">
        <v>93</v>
      </c>
      <c r="AH67">
        <v>53</v>
      </c>
      <c r="AI67">
        <v>63</v>
      </c>
      <c r="AK67">
        <v>19</v>
      </c>
      <c r="AL67">
        <v>31</v>
      </c>
      <c r="AN67">
        <v>44</v>
      </c>
      <c r="AO67">
        <v>40</v>
      </c>
      <c r="AQ67">
        <v>117</v>
      </c>
      <c r="AR67">
        <v>90</v>
      </c>
      <c r="AT67">
        <v>75</v>
      </c>
      <c r="AU67">
        <v>57</v>
      </c>
      <c r="AW67">
        <v>70</v>
      </c>
      <c r="AX67">
        <v>53</v>
      </c>
      <c r="AZ67">
        <v>295</v>
      </c>
      <c r="BA67">
        <v>119</v>
      </c>
      <c r="BC67">
        <v>717</v>
      </c>
      <c r="BD67">
        <v>174</v>
      </c>
      <c r="BF67">
        <v>1324</v>
      </c>
      <c r="BH67">
        <v>242</v>
      </c>
    </row>
    <row r="68" spans="1:60">
      <c r="A68" t="s">
        <v>609</v>
      </c>
      <c r="B68" t="s">
        <v>610</v>
      </c>
      <c r="H68" t="s">
        <v>466</v>
      </c>
      <c r="I68">
        <v>41</v>
      </c>
      <c r="J68">
        <v>410</v>
      </c>
      <c r="K68" t="s">
        <v>469</v>
      </c>
      <c r="L68">
        <v>5</v>
      </c>
      <c r="M68">
        <v>50</v>
      </c>
      <c r="N68">
        <v>22700</v>
      </c>
    </row>
    <row r="69" spans="1:60">
      <c r="A69" t="s">
        <v>611</v>
      </c>
      <c r="C69" t="s">
        <v>611</v>
      </c>
      <c r="D69" t="s">
        <v>611</v>
      </c>
      <c r="H69" t="s">
        <v>466</v>
      </c>
      <c r="I69">
        <v>41</v>
      </c>
      <c r="J69">
        <v>410</v>
      </c>
      <c r="K69" t="s">
        <v>469</v>
      </c>
      <c r="L69">
        <v>5</v>
      </c>
      <c r="M69">
        <v>50</v>
      </c>
      <c r="N69">
        <v>22701</v>
      </c>
    </row>
    <row r="70" spans="1:60">
      <c r="A70" t="s">
        <v>612</v>
      </c>
      <c r="C70" t="s">
        <v>612</v>
      </c>
      <c r="D70" t="s">
        <v>612</v>
      </c>
      <c r="E70" t="s">
        <v>612</v>
      </c>
      <c r="F70" t="s">
        <v>612</v>
      </c>
      <c r="G70" t="s">
        <v>612</v>
      </c>
      <c r="H70" t="s">
        <v>466</v>
      </c>
      <c r="I70">
        <v>41</v>
      </c>
      <c r="J70">
        <v>410</v>
      </c>
      <c r="K70" t="s">
        <v>469</v>
      </c>
      <c r="L70">
        <v>5</v>
      </c>
      <c r="M70">
        <v>50</v>
      </c>
      <c r="N70">
        <v>22702</v>
      </c>
      <c r="O70" t="s">
        <v>364</v>
      </c>
      <c r="P70" t="s">
        <v>364</v>
      </c>
      <c r="Q70" t="s">
        <v>613</v>
      </c>
      <c r="R70">
        <v>42</v>
      </c>
      <c r="S70">
        <v>10</v>
      </c>
      <c r="T70">
        <v>49</v>
      </c>
      <c r="U70">
        <v>1993</v>
      </c>
      <c r="V70">
        <v>2059</v>
      </c>
      <c r="W70">
        <v>331</v>
      </c>
      <c r="X70">
        <v>2075</v>
      </c>
      <c r="Y70">
        <v>2603</v>
      </c>
      <c r="Z70">
        <v>312</v>
      </c>
      <c r="AA70">
        <v>77</v>
      </c>
      <c r="AB70">
        <v>42</v>
      </c>
      <c r="AC70">
        <v>52</v>
      </c>
      <c r="AD70">
        <v>50</v>
      </c>
      <c r="AE70">
        <v>15</v>
      </c>
      <c r="AF70">
        <v>25</v>
      </c>
      <c r="AG70">
        <v>23</v>
      </c>
      <c r="AH70">
        <v>46</v>
      </c>
      <c r="AI70">
        <v>41</v>
      </c>
      <c r="AJ70">
        <v>56</v>
      </c>
      <c r="AK70">
        <v>70</v>
      </c>
      <c r="AL70">
        <v>70</v>
      </c>
      <c r="AM70">
        <v>106</v>
      </c>
      <c r="AN70">
        <v>170</v>
      </c>
      <c r="AO70">
        <v>128</v>
      </c>
      <c r="AP70">
        <v>86</v>
      </c>
      <c r="AQ70">
        <v>50</v>
      </c>
      <c r="AR70">
        <v>46</v>
      </c>
      <c r="AS70">
        <v>56</v>
      </c>
      <c r="AT70">
        <v>84</v>
      </c>
      <c r="AU70">
        <v>79</v>
      </c>
      <c r="AV70">
        <v>114</v>
      </c>
      <c r="AW70">
        <v>148</v>
      </c>
      <c r="AX70">
        <v>103</v>
      </c>
      <c r="AY70">
        <v>381</v>
      </c>
      <c r="AZ70">
        <v>206</v>
      </c>
      <c r="BA70">
        <v>107</v>
      </c>
      <c r="BB70">
        <v>1322</v>
      </c>
      <c r="BC70">
        <v>1657</v>
      </c>
      <c r="BD70">
        <v>248</v>
      </c>
      <c r="BE70">
        <v>1817</v>
      </c>
      <c r="BF70">
        <v>2009</v>
      </c>
      <c r="BG70">
        <v>442</v>
      </c>
      <c r="BH70">
        <v>440</v>
      </c>
    </row>
    <row r="71" spans="1:60">
      <c r="A71" t="s">
        <v>614</v>
      </c>
      <c r="E71" t="s">
        <v>614</v>
      </c>
      <c r="H71" t="s">
        <v>466</v>
      </c>
      <c r="I71">
        <v>41</v>
      </c>
      <c r="J71">
        <v>410</v>
      </c>
      <c r="K71" t="s">
        <v>469</v>
      </c>
      <c r="L71">
        <v>5</v>
      </c>
      <c r="M71">
        <v>50</v>
      </c>
      <c r="N71">
        <v>22703</v>
      </c>
      <c r="O71" t="s">
        <v>365</v>
      </c>
      <c r="R71">
        <v>83</v>
      </c>
      <c r="U71">
        <v>2759</v>
      </c>
      <c r="X71">
        <v>1702</v>
      </c>
      <c r="AA71">
        <v>101</v>
      </c>
      <c r="AD71">
        <v>122</v>
      </c>
      <c r="AG71">
        <v>129</v>
      </c>
      <c r="AJ71">
        <v>185</v>
      </c>
      <c r="AM71">
        <v>202</v>
      </c>
      <c r="AP71">
        <v>202</v>
      </c>
      <c r="AS71">
        <v>168</v>
      </c>
      <c r="AV71">
        <v>380</v>
      </c>
      <c r="AY71">
        <v>689</v>
      </c>
      <c r="BB71">
        <v>829</v>
      </c>
      <c r="BE71">
        <v>1254</v>
      </c>
      <c r="BG71">
        <v>1737</v>
      </c>
    </row>
    <row r="72" spans="1:60">
      <c r="A72" t="s">
        <v>615</v>
      </c>
      <c r="E72" t="s">
        <v>615</v>
      </c>
      <c r="H72" t="s">
        <v>466</v>
      </c>
      <c r="I72">
        <v>41</v>
      </c>
      <c r="J72">
        <v>410</v>
      </c>
      <c r="K72" t="s">
        <v>469</v>
      </c>
      <c r="L72">
        <v>5</v>
      </c>
      <c r="M72">
        <v>50</v>
      </c>
      <c r="N72">
        <v>22704</v>
      </c>
      <c r="O72" t="s">
        <v>366</v>
      </c>
      <c r="R72">
        <v>98</v>
      </c>
      <c r="U72">
        <v>2160</v>
      </c>
      <c r="X72">
        <v>1571</v>
      </c>
      <c r="AA72">
        <v>102</v>
      </c>
      <c r="AD72">
        <v>60</v>
      </c>
      <c r="AG72">
        <v>164</v>
      </c>
      <c r="AJ72">
        <v>84</v>
      </c>
      <c r="AM72">
        <v>117</v>
      </c>
      <c r="AP72">
        <v>94</v>
      </c>
      <c r="AS72">
        <v>103</v>
      </c>
      <c r="AV72">
        <v>146</v>
      </c>
      <c r="AY72">
        <v>400</v>
      </c>
      <c r="BB72">
        <v>971</v>
      </c>
      <c r="BE72">
        <v>1569</v>
      </c>
      <c r="BG72">
        <v>648</v>
      </c>
    </row>
    <row r="73" spans="1:60">
      <c r="A73" t="s">
        <v>616</v>
      </c>
      <c r="F73" t="s">
        <v>616</v>
      </c>
      <c r="G73" t="s">
        <v>616</v>
      </c>
      <c r="H73" t="s">
        <v>466</v>
      </c>
      <c r="I73">
        <v>41</v>
      </c>
      <c r="J73">
        <v>410</v>
      </c>
      <c r="K73" t="s">
        <v>469</v>
      </c>
      <c r="L73">
        <v>5</v>
      </c>
      <c r="M73">
        <v>50</v>
      </c>
      <c r="N73">
        <v>22707</v>
      </c>
      <c r="P73" t="s">
        <v>617</v>
      </c>
      <c r="Q73" t="s">
        <v>618</v>
      </c>
      <c r="S73">
        <v>14</v>
      </c>
      <c r="T73">
        <v>38</v>
      </c>
      <c r="V73">
        <v>1269</v>
      </c>
      <c r="W73">
        <v>253</v>
      </c>
      <c r="Y73">
        <v>1300</v>
      </c>
      <c r="Z73">
        <v>225</v>
      </c>
      <c r="AB73">
        <v>130</v>
      </c>
      <c r="AC73">
        <v>85</v>
      </c>
      <c r="AE73">
        <v>149</v>
      </c>
      <c r="AF73">
        <v>107</v>
      </c>
      <c r="AH73">
        <v>25</v>
      </c>
      <c r="AI73">
        <v>28</v>
      </c>
      <c r="AK73">
        <v>71</v>
      </c>
      <c r="AL73">
        <v>58</v>
      </c>
      <c r="AN73">
        <v>45</v>
      </c>
      <c r="AO73">
        <v>71</v>
      </c>
      <c r="AQ73">
        <v>8</v>
      </c>
      <c r="AR73">
        <v>13</v>
      </c>
      <c r="AT73">
        <v>39</v>
      </c>
      <c r="AU73">
        <v>40</v>
      </c>
      <c r="AW73">
        <v>103</v>
      </c>
      <c r="AX73">
        <v>67</v>
      </c>
      <c r="AZ73">
        <v>339</v>
      </c>
      <c r="BA73">
        <v>130</v>
      </c>
      <c r="BC73">
        <v>704</v>
      </c>
      <c r="BD73">
        <v>163</v>
      </c>
      <c r="BF73">
        <v>938</v>
      </c>
      <c r="BH73">
        <v>647</v>
      </c>
    </row>
    <row r="74" spans="1:60">
      <c r="A74" t="s">
        <v>619</v>
      </c>
      <c r="F74" t="s">
        <v>619</v>
      </c>
      <c r="G74" t="s">
        <v>619</v>
      </c>
      <c r="H74" t="s">
        <v>466</v>
      </c>
      <c r="I74">
        <v>41</v>
      </c>
      <c r="J74">
        <v>410</v>
      </c>
      <c r="K74" t="s">
        <v>469</v>
      </c>
      <c r="L74">
        <v>5</v>
      </c>
      <c r="M74">
        <v>50</v>
      </c>
      <c r="N74">
        <v>22708</v>
      </c>
      <c r="P74" t="s">
        <v>620</v>
      </c>
      <c r="Q74" t="s">
        <v>621</v>
      </c>
      <c r="S74">
        <v>172</v>
      </c>
      <c r="T74">
        <v>110</v>
      </c>
      <c r="V74">
        <v>1338</v>
      </c>
      <c r="W74">
        <v>248</v>
      </c>
      <c r="Y74">
        <v>1242</v>
      </c>
      <c r="Z74">
        <v>209</v>
      </c>
      <c r="AB74">
        <v>142</v>
      </c>
      <c r="AC74">
        <v>87</v>
      </c>
      <c r="AE74">
        <v>40</v>
      </c>
      <c r="AF74">
        <v>48</v>
      </c>
      <c r="AH74">
        <v>7</v>
      </c>
      <c r="AI74">
        <v>11</v>
      </c>
      <c r="AK74">
        <v>44</v>
      </c>
      <c r="AL74">
        <v>45</v>
      </c>
      <c r="AN74">
        <v>41</v>
      </c>
      <c r="AO74">
        <v>49</v>
      </c>
      <c r="AQ74">
        <v>67</v>
      </c>
      <c r="AR74">
        <v>42</v>
      </c>
      <c r="AT74">
        <v>52</v>
      </c>
      <c r="AU74">
        <v>60</v>
      </c>
      <c r="AW74">
        <v>165</v>
      </c>
      <c r="AX74">
        <v>91</v>
      </c>
      <c r="AZ74">
        <v>192</v>
      </c>
      <c r="BA74">
        <v>92</v>
      </c>
      <c r="BC74">
        <v>799</v>
      </c>
      <c r="BD74">
        <v>180</v>
      </c>
      <c r="BF74">
        <v>1019</v>
      </c>
      <c r="BH74">
        <v>437</v>
      </c>
    </row>
    <row r="75" spans="1:60">
      <c r="A75" t="s">
        <v>622</v>
      </c>
      <c r="F75" t="s">
        <v>622</v>
      </c>
      <c r="G75" t="s">
        <v>622</v>
      </c>
      <c r="H75" t="s">
        <v>466</v>
      </c>
      <c r="I75">
        <v>41</v>
      </c>
      <c r="J75">
        <v>410</v>
      </c>
      <c r="K75" t="s">
        <v>469</v>
      </c>
      <c r="L75">
        <v>5</v>
      </c>
      <c r="M75">
        <v>50</v>
      </c>
      <c r="N75">
        <v>22710</v>
      </c>
      <c r="P75" t="s">
        <v>623</v>
      </c>
      <c r="Q75" t="s">
        <v>624</v>
      </c>
      <c r="S75">
        <v>62</v>
      </c>
      <c r="T75">
        <v>75</v>
      </c>
      <c r="V75">
        <v>1155</v>
      </c>
      <c r="W75">
        <v>255</v>
      </c>
      <c r="Y75">
        <v>596</v>
      </c>
      <c r="Z75">
        <v>183</v>
      </c>
      <c r="AB75">
        <v>155</v>
      </c>
      <c r="AC75">
        <v>102</v>
      </c>
      <c r="AE75">
        <v>0</v>
      </c>
      <c r="AF75">
        <v>12</v>
      </c>
      <c r="AH75">
        <v>112</v>
      </c>
      <c r="AI75">
        <v>70</v>
      </c>
      <c r="AK75">
        <v>12</v>
      </c>
      <c r="AL75">
        <v>20</v>
      </c>
      <c r="AN75">
        <v>19</v>
      </c>
      <c r="AO75">
        <v>33</v>
      </c>
      <c r="AQ75">
        <v>68</v>
      </c>
      <c r="AR75">
        <v>58</v>
      </c>
      <c r="AT75">
        <v>184</v>
      </c>
      <c r="AU75">
        <v>102</v>
      </c>
      <c r="AW75">
        <v>87</v>
      </c>
      <c r="AX75">
        <v>71</v>
      </c>
      <c r="AZ75">
        <v>274</v>
      </c>
      <c r="BA75">
        <v>111</v>
      </c>
      <c r="BC75">
        <v>279</v>
      </c>
      <c r="BD75">
        <v>111</v>
      </c>
      <c r="BF75">
        <v>308</v>
      </c>
      <c r="BH75">
        <v>806</v>
      </c>
    </row>
    <row r="76" spans="1:60">
      <c r="A76" t="s">
        <v>625</v>
      </c>
      <c r="B76" t="s">
        <v>626</v>
      </c>
      <c r="C76" t="s">
        <v>626</v>
      </c>
      <c r="D76" t="s">
        <v>626</v>
      </c>
      <c r="E76" t="s">
        <v>625</v>
      </c>
      <c r="F76" t="s">
        <v>625</v>
      </c>
      <c r="G76" t="s">
        <v>625</v>
      </c>
      <c r="H76" t="s">
        <v>466</v>
      </c>
      <c r="I76">
        <v>41</v>
      </c>
      <c r="J76">
        <v>410</v>
      </c>
      <c r="K76" t="s">
        <v>469</v>
      </c>
      <c r="L76">
        <v>5</v>
      </c>
      <c r="M76">
        <v>50</v>
      </c>
      <c r="N76">
        <v>22800</v>
      </c>
      <c r="O76" t="s">
        <v>319</v>
      </c>
      <c r="P76" t="s">
        <v>319</v>
      </c>
      <c r="Q76" t="s">
        <v>627</v>
      </c>
      <c r="R76">
        <v>57</v>
      </c>
      <c r="S76">
        <v>13</v>
      </c>
      <c r="T76">
        <v>34</v>
      </c>
      <c r="U76">
        <v>2050</v>
      </c>
      <c r="V76">
        <v>1837</v>
      </c>
      <c r="W76">
        <v>262</v>
      </c>
      <c r="X76">
        <v>1252</v>
      </c>
      <c r="Y76">
        <v>1365</v>
      </c>
      <c r="Z76">
        <v>220</v>
      </c>
      <c r="AA76">
        <v>103</v>
      </c>
      <c r="AB76">
        <v>89</v>
      </c>
      <c r="AC76">
        <v>68</v>
      </c>
      <c r="AD76">
        <v>76</v>
      </c>
      <c r="AE76">
        <v>44</v>
      </c>
      <c r="AF76">
        <v>37</v>
      </c>
      <c r="AG76">
        <v>91</v>
      </c>
      <c r="AH76">
        <v>113</v>
      </c>
      <c r="AI76">
        <v>66</v>
      </c>
      <c r="AJ76">
        <v>98</v>
      </c>
      <c r="AK76">
        <v>71</v>
      </c>
      <c r="AL76">
        <v>50</v>
      </c>
      <c r="AM76">
        <v>52</v>
      </c>
      <c r="AN76">
        <v>58</v>
      </c>
      <c r="AO76">
        <v>42</v>
      </c>
      <c r="AP76">
        <v>154</v>
      </c>
      <c r="AQ76">
        <v>170</v>
      </c>
      <c r="AR76">
        <v>110</v>
      </c>
      <c r="AS76">
        <v>54</v>
      </c>
      <c r="AT76">
        <v>85</v>
      </c>
      <c r="AU76">
        <v>50</v>
      </c>
      <c r="AV76">
        <v>277</v>
      </c>
      <c r="AW76">
        <v>228</v>
      </c>
      <c r="AX76">
        <v>99</v>
      </c>
      <c r="AY76">
        <v>345</v>
      </c>
      <c r="AZ76">
        <v>359</v>
      </c>
      <c r="BA76">
        <v>106</v>
      </c>
      <c r="BB76">
        <v>783</v>
      </c>
      <c r="BC76">
        <v>812</v>
      </c>
      <c r="BD76">
        <v>168</v>
      </c>
      <c r="BE76">
        <v>1481</v>
      </c>
      <c r="BF76">
        <v>1496</v>
      </c>
      <c r="BG76">
        <v>535</v>
      </c>
      <c r="BH76">
        <v>544</v>
      </c>
    </row>
    <row r="77" spans="1:60">
      <c r="A77" t="s">
        <v>628</v>
      </c>
      <c r="B77" t="s">
        <v>629</v>
      </c>
      <c r="C77" t="s">
        <v>629</v>
      </c>
      <c r="D77" t="s">
        <v>629</v>
      </c>
      <c r="H77" t="s">
        <v>466</v>
      </c>
      <c r="I77">
        <v>41</v>
      </c>
      <c r="J77">
        <v>410</v>
      </c>
      <c r="K77" t="s">
        <v>469</v>
      </c>
      <c r="L77">
        <v>5</v>
      </c>
      <c r="M77">
        <v>50</v>
      </c>
      <c r="N77">
        <v>22900</v>
      </c>
    </row>
    <row r="78" spans="1:60">
      <c r="A78" t="s">
        <v>630</v>
      </c>
      <c r="E78" t="s">
        <v>630</v>
      </c>
      <c r="F78" t="s">
        <v>630</v>
      </c>
      <c r="G78" t="s">
        <v>630</v>
      </c>
      <c r="H78" t="s">
        <v>466</v>
      </c>
      <c r="I78">
        <v>41</v>
      </c>
      <c r="J78">
        <v>410</v>
      </c>
      <c r="K78" t="s">
        <v>469</v>
      </c>
      <c r="L78">
        <v>5</v>
      </c>
      <c r="M78">
        <v>50</v>
      </c>
      <c r="N78">
        <v>22901</v>
      </c>
      <c r="O78" t="s">
        <v>367</v>
      </c>
      <c r="P78" t="s">
        <v>367</v>
      </c>
      <c r="Q78" t="s">
        <v>631</v>
      </c>
      <c r="R78">
        <v>7</v>
      </c>
      <c r="S78">
        <v>69</v>
      </c>
      <c r="T78">
        <v>64</v>
      </c>
      <c r="U78">
        <v>1123</v>
      </c>
      <c r="V78">
        <v>1378</v>
      </c>
      <c r="W78">
        <v>206</v>
      </c>
      <c r="X78">
        <v>322</v>
      </c>
      <c r="Y78">
        <v>645</v>
      </c>
      <c r="Z78">
        <v>125</v>
      </c>
      <c r="AA78">
        <v>36</v>
      </c>
      <c r="AB78">
        <v>28</v>
      </c>
      <c r="AC78">
        <v>29</v>
      </c>
      <c r="AD78">
        <v>27</v>
      </c>
      <c r="AE78">
        <v>36</v>
      </c>
      <c r="AF78">
        <v>32</v>
      </c>
      <c r="AG78">
        <v>29</v>
      </c>
      <c r="AH78">
        <v>59</v>
      </c>
      <c r="AI78">
        <v>65</v>
      </c>
      <c r="AJ78">
        <v>35</v>
      </c>
      <c r="AK78">
        <v>56</v>
      </c>
      <c r="AL78">
        <v>44</v>
      </c>
      <c r="AM78">
        <v>35</v>
      </c>
      <c r="AN78">
        <v>33</v>
      </c>
      <c r="AO78">
        <v>30</v>
      </c>
      <c r="AP78">
        <v>36</v>
      </c>
      <c r="AQ78">
        <v>66</v>
      </c>
      <c r="AR78">
        <v>54</v>
      </c>
      <c r="AS78">
        <v>72</v>
      </c>
      <c r="AT78">
        <v>40</v>
      </c>
      <c r="AU78">
        <v>31</v>
      </c>
      <c r="AV78">
        <v>64</v>
      </c>
      <c r="AW78">
        <v>165</v>
      </c>
      <c r="AX78">
        <v>78</v>
      </c>
      <c r="AY78">
        <v>151</v>
      </c>
      <c r="AZ78">
        <v>152</v>
      </c>
      <c r="BA78">
        <v>64</v>
      </c>
      <c r="BB78">
        <v>280</v>
      </c>
      <c r="BC78">
        <v>516</v>
      </c>
      <c r="BD78">
        <v>110</v>
      </c>
      <c r="BE78">
        <v>633</v>
      </c>
      <c r="BF78">
        <v>1035</v>
      </c>
      <c r="BG78">
        <v>137</v>
      </c>
      <c r="BH78">
        <v>184</v>
      </c>
    </row>
    <row r="79" spans="1:60">
      <c r="A79" t="s">
        <v>632</v>
      </c>
      <c r="E79" t="s">
        <v>632</v>
      </c>
      <c r="H79" t="s">
        <v>466</v>
      </c>
      <c r="I79">
        <v>41</v>
      </c>
      <c r="J79">
        <v>410</v>
      </c>
      <c r="K79" t="s">
        <v>469</v>
      </c>
      <c r="L79">
        <v>5</v>
      </c>
      <c r="M79">
        <v>50</v>
      </c>
      <c r="N79">
        <v>22902</v>
      </c>
      <c r="O79" t="s">
        <v>368</v>
      </c>
      <c r="R79">
        <v>247</v>
      </c>
      <c r="U79">
        <v>2931</v>
      </c>
      <c r="X79">
        <v>857</v>
      </c>
      <c r="AA79">
        <v>147</v>
      </c>
      <c r="AD79">
        <v>96</v>
      </c>
      <c r="AG79">
        <v>167</v>
      </c>
      <c r="AJ79">
        <v>108</v>
      </c>
      <c r="AM79">
        <v>169</v>
      </c>
      <c r="AP79">
        <v>146</v>
      </c>
      <c r="AS79">
        <v>83</v>
      </c>
      <c r="AV79">
        <v>406</v>
      </c>
      <c r="AY79">
        <v>427</v>
      </c>
      <c r="BB79">
        <v>589</v>
      </c>
      <c r="BE79">
        <v>1653</v>
      </c>
      <c r="BG79">
        <v>684</v>
      </c>
    </row>
    <row r="80" spans="1:60">
      <c r="A80" t="s">
        <v>633</v>
      </c>
      <c r="E80" t="s">
        <v>633</v>
      </c>
      <c r="H80" t="s">
        <v>466</v>
      </c>
      <c r="I80">
        <v>41</v>
      </c>
      <c r="J80">
        <v>410</v>
      </c>
      <c r="K80" t="s">
        <v>469</v>
      </c>
      <c r="L80">
        <v>5</v>
      </c>
      <c r="M80">
        <v>50</v>
      </c>
      <c r="N80">
        <v>22903</v>
      </c>
      <c r="O80" t="s">
        <v>369</v>
      </c>
      <c r="R80">
        <v>475</v>
      </c>
      <c r="U80">
        <v>2944</v>
      </c>
      <c r="X80">
        <v>484</v>
      </c>
      <c r="AA80">
        <v>87</v>
      </c>
      <c r="AD80">
        <v>166</v>
      </c>
      <c r="AG80">
        <v>149</v>
      </c>
      <c r="AJ80">
        <v>115</v>
      </c>
      <c r="AM80">
        <v>178</v>
      </c>
      <c r="AP80">
        <v>109</v>
      </c>
      <c r="AS80">
        <v>143</v>
      </c>
      <c r="AV80">
        <v>318</v>
      </c>
      <c r="AY80">
        <v>551</v>
      </c>
      <c r="BB80">
        <v>416</v>
      </c>
      <c r="BE80">
        <v>1450</v>
      </c>
      <c r="BG80">
        <v>777</v>
      </c>
    </row>
    <row r="81" spans="1:60">
      <c r="A81" t="s">
        <v>634</v>
      </c>
      <c r="F81" t="s">
        <v>634</v>
      </c>
      <c r="G81" t="s">
        <v>634</v>
      </c>
      <c r="H81" t="s">
        <v>466</v>
      </c>
      <c r="I81">
        <v>41</v>
      </c>
      <c r="J81">
        <v>410</v>
      </c>
      <c r="K81" t="s">
        <v>469</v>
      </c>
      <c r="L81">
        <v>5</v>
      </c>
      <c r="M81">
        <v>50</v>
      </c>
      <c r="N81">
        <v>22904</v>
      </c>
      <c r="P81" t="s">
        <v>635</v>
      </c>
      <c r="Q81" t="s">
        <v>636</v>
      </c>
      <c r="S81">
        <v>223</v>
      </c>
      <c r="T81">
        <v>87</v>
      </c>
      <c r="V81">
        <v>1565</v>
      </c>
      <c r="W81">
        <v>244</v>
      </c>
      <c r="Y81">
        <v>448</v>
      </c>
      <c r="Z81">
        <v>130</v>
      </c>
      <c r="AB81">
        <v>55</v>
      </c>
      <c r="AC81">
        <v>41</v>
      </c>
      <c r="AE81">
        <v>60</v>
      </c>
      <c r="AF81">
        <v>48</v>
      </c>
      <c r="AH81">
        <v>118</v>
      </c>
      <c r="AI81">
        <v>67</v>
      </c>
      <c r="AK81">
        <v>10</v>
      </c>
      <c r="AL81">
        <v>17</v>
      </c>
      <c r="AN81">
        <v>77</v>
      </c>
      <c r="AO81">
        <v>52</v>
      </c>
      <c r="AQ81">
        <v>46</v>
      </c>
      <c r="AR81">
        <v>32</v>
      </c>
      <c r="AT81">
        <v>62</v>
      </c>
      <c r="AU81">
        <v>44</v>
      </c>
      <c r="AW81">
        <v>38</v>
      </c>
      <c r="AX81">
        <v>31</v>
      </c>
      <c r="AZ81">
        <v>327</v>
      </c>
      <c r="BA81">
        <v>104</v>
      </c>
      <c r="BC81">
        <v>429</v>
      </c>
      <c r="BD81">
        <v>131</v>
      </c>
      <c r="BF81">
        <v>654</v>
      </c>
      <c r="BH81">
        <v>622</v>
      </c>
    </row>
    <row r="82" spans="1:60">
      <c r="A82" t="s">
        <v>637</v>
      </c>
      <c r="F82" t="s">
        <v>637</v>
      </c>
      <c r="G82" t="s">
        <v>637</v>
      </c>
      <c r="H82" t="s">
        <v>466</v>
      </c>
      <c r="I82">
        <v>41</v>
      </c>
      <c r="J82">
        <v>410</v>
      </c>
      <c r="K82" t="s">
        <v>469</v>
      </c>
      <c r="L82">
        <v>5</v>
      </c>
      <c r="M82">
        <v>50</v>
      </c>
      <c r="N82">
        <v>22905</v>
      </c>
      <c r="P82" t="s">
        <v>638</v>
      </c>
      <c r="Q82" t="s">
        <v>639</v>
      </c>
      <c r="S82">
        <v>0</v>
      </c>
      <c r="T82">
        <v>34</v>
      </c>
      <c r="V82">
        <v>1781</v>
      </c>
      <c r="W82">
        <v>282</v>
      </c>
      <c r="Y82">
        <v>1055</v>
      </c>
      <c r="Z82">
        <v>221</v>
      </c>
      <c r="AB82">
        <v>9</v>
      </c>
      <c r="AC82">
        <v>15</v>
      </c>
      <c r="AE82">
        <v>48</v>
      </c>
      <c r="AF82">
        <v>37</v>
      </c>
      <c r="AH82">
        <v>26</v>
      </c>
      <c r="AI82">
        <v>22</v>
      </c>
      <c r="AK82">
        <v>63</v>
      </c>
      <c r="AL82">
        <v>49</v>
      </c>
      <c r="AN82">
        <v>49</v>
      </c>
      <c r="AO82">
        <v>40</v>
      </c>
      <c r="AQ82">
        <v>36</v>
      </c>
      <c r="AR82">
        <v>37</v>
      </c>
      <c r="AT82">
        <v>84</v>
      </c>
      <c r="AU82">
        <v>56</v>
      </c>
      <c r="AW82">
        <v>202</v>
      </c>
      <c r="AX82">
        <v>95</v>
      </c>
      <c r="AZ82">
        <v>203</v>
      </c>
      <c r="BA82">
        <v>107</v>
      </c>
      <c r="BC82">
        <v>730</v>
      </c>
      <c r="BD82">
        <v>168</v>
      </c>
      <c r="BF82">
        <v>1240</v>
      </c>
      <c r="BH82">
        <v>251</v>
      </c>
    </row>
    <row r="83" spans="1:60">
      <c r="A83" t="s">
        <v>640</v>
      </c>
      <c r="F83" t="s">
        <v>640</v>
      </c>
      <c r="G83" t="s">
        <v>640</v>
      </c>
      <c r="H83" t="s">
        <v>466</v>
      </c>
      <c r="I83">
        <v>41</v>
      </c>
      <c r="J83">
        <v>410</v>
      </c>
      <c r="K83" t="s">
        <v>469</v>
      </c>
      <c r="L83">
        <v>5</v>
      </c>
      <c r="M83">
        <v>50</v>
      </c>
      <c r="N83">
        <v>22906</v>
      </c>
      <c r="P83" t="s">
        <v>641</v>
      </c>
      <c r="Q83" t="s">
        <v>642</v>
      </c>
      <c r="S83">
        <v>66</v>
      </c>
      <c r="T83">
        <v>59</v>
      </c>
      <c r="V83">
        <v>1441</v>
      </c>
      <c r="W83">
        <v>213</v>
      </c>
      <c r="Y83">
        <v>366</v>
      </c>
      <c r="Z83">
        <v>129</v>
      </c>
      <c r="AB83">
        <v>91</v>
      </c>
      <c r="AC83">
        <v>83</v>
      </c>
      <c r="AE83">
        <v>86</v>
      </c>
      <c r="AF83">
        <v>48</v>
      </c>
      <c r="AH83">
        <v>100</v>
      </c>
      <c r="AI83">
        <v>58</v>
      </c>
      <c r="AK83">
        <v>48</v>
      </c>
      <c r="AL83">
        <v>37</v>
      </c>
      <c r="AN83">
        <v>103</v>
      </c>
      <c r="AO83">
        <v>74</v>
      </c>
      <c r="AQ83">
        <v>71</v>
      </c>
      <c r="AR83">
        <v>58</v>
      </c>
      <c r="AT83">
        <v>72</v>
      </c>
      <c r="AU83">
        <v>52</v>
      </c>
      <c r="AW83">
        <v>63</v>
      </c>
      <c r="AX83">
        <v>41</v>
      </c>
      <c r="AZ83">
        <v>212</v>
      </c>
      <c r="BA83">
        <v>90</v>
      </c>
      <c r="BC83">
        <v>267</v>
      </c>
      <c r="BD83">
        <v>102</v>
      </c>
      <c r="BF83">
        <v>781</v>
      </c>
      <c r="BH83">
        <v>458</v>
      </c>
    </row>
    <row r="84" spans="1:60">
      <c r="A84" t="s">
        <v>643</v>
      </c>
      <c r="F84" t="s">
        <v>643</v>
      </c>
      <c r="G84" t="s">
        <v>643</v>
      </c>
      <c r="H84" t="s">
        <v>466</v>
      </c>
      <c r="I84">
        <v>41</v>
      </c>
      <c r="J84">
        <v>410</v>
      </c>
      <c r="K84" t="s">
        <v>469</v>
      </c>
      <c r="L84">
        <v>5</v>
      </c>
      <c r="M84">
        <v>50</v>
      </c>
      <c r="N84">
        <v>22907</v>
      </c>
      <c r="P84" t="s">
        <v>644</v>
      </c>
      <c r="Q84" t="s">
        <v>645</v>
      </c>
      <c r="S84">
        <v>313</v>
      </c>
      <c r="T84">
        <v>154</v>
      </c>
      <c r="V84">
        <v>1701</v>
      </c>
      <c r="W84">
        <v>319</v>
      </c>
      <c r="Y84">
        <v>514</v>
      </c>
      <c r="Z84">
        <v>155</v>
      </c>
      <c r="AB84">
        <v>27</v>
      </c>
      <c r="AC84">
        <v>30</v>
      </c>
      <c r="AE84">
        <v>26</v>
      </c>
      <c r="AF84">
        <v>30</v>
      </c>
      <c r="AH84">
        <v>240</v>
      </c>
      <c r="AI84">
        <v>113</v>
      </c>
      <c r="AK84">
        <v>146</v>
      </c>
      <c r="AL84">
        <v>95</v>
      </c>
      <c r="AN84">
        <v>55</v>
      </c>
      <c r="AO84">
        <v>40</v>
      </c>
      <c r="AQ84">
        <v>31</v>
      </c>
      <c r="AR84">
        <v>37</v>
      </c>
      <c r="AT84">
        <v>67</v>
      </c>
      <c r="AU84">
        <v>62</v>
      </c>
      <c r="AW84">
        <v>126</v>
      </c>
      <c r="AX84">
        <v>79</v>
      </c>
      <c r="AZ84">
        <v>293</v>
      </c>
      <c r="BA84">
        <v>117</v>
      </c>
      <c r="BC84">
        <v>432</v>
      </c>
      <c r="BD84">
        <v>132</v>
      </c>
      <c r="BF84">
        <v>762</v>
      </c>
      <c r="BH84">
        <v>606</v>
      </c>
    </row>
    <row r="85" spans="1:60">
      <c r="A85" t="s">
        <v>646</v>
      </c>
      <c r="B85" t="s">
        <v>647</v>
      </c>
      <c r="C85" t="s">
        <v>647</v>
      </c>
      <c r="D85" t="s">
        <v>647</v>
      </c>
      <c r="E85" t="s">
        <v>646</v>
      </c>
      <c r="H85" t="s">
        <v>466</v>
      </c>
      <c r="I85">
        <v>41</v>
      </c>
      <c r="J85">
        <v>410</v>
      </c>
      <c r="K85" t="s">
        <v>469</v>
      </c>
      <c r="L85">
        <v>5</v>
      </c>
      <c r="M85">
        <v>50</v>
      </c>
      <c r="N85">
        <v>23000</v>
      </c>
      <c r="O85" t="s">
        <v>320</v>
      </c>
      <c r="R85">
        <v>78</v>
      </c>
      <c r="U85">
        <v>3707</v>
      </c>
      <c r="X85">
        <v>933</v>
      </c>
      <c r="AA85">
        <v>67</v>
      </c>
      <c r="AD85">
        <v>34</v>
      </c>
      <c r="AG85">
        <v>93</v>
      </c>
      <c r="AJ85">
        <v>19</v>
      </c>
      <c r="AM85">
        <v>101</v>
      </c>
      <c r="AP85">
        <v>101</v>
      </c>
      <c r="AS85">
        <v>66</v>
      </c>
      <c r="AV85">
        <v>415</v>
      </c>
      <c r="AY85">
        <v>593</v>
      </c>
      <c r="BB85">
        <v>966</v>
      </c>
      <c r="BE85">
        <v>2231</v>
      </c>
      <c r="BG85">
        <v>214</v>
      </c>
    </row>
    <row r="86" spans="1:60">
      <c r="A86" t="s">
        <v>648</v>
      </c>
      <c r="F86" t="s">
        <v>648</v>
      </c>
      <c r="G86" t="s">
        <v>648</v>
      </c>
      <c r="H86" t="s">
        <v>466</v>
      </c>
      <c r="I86">
        <v>41</v>
      </c>
      <c r="J86">
        <v>410</v>
      </c>
      <c r="K86" t="s">
        <v>469</v>
      </c>
      <c r="L86">
        <v>5</v>
      </c>
      <c r="M86">
        <v>50</v>
      </c>
      <c r="N86">
        <v>23001</v>
      </c>
      <c r="P86" t="s">
        <v>370</v>
      </c>
      <c r="Q86" t="s">
        <v>649</v>
      </c>
      <c r="S86">
        <v>10</v>
      </c>
      <c r="T86">
        <v>36</v>
      </c>
      <c r="V86">
        <v>1867</v>
      </c>
      <c r="W86">
        <v>265</v>
      </c>
      <c r="Y86">
        <v>345</v>
      </c>
      <c r="Z86">
        <v>115</v>
      </c>
      <c r="AB86">
        <v>39</v>
      </c>
      <c r="AC86">
        <v>39</v>
      </c>
      <c r="AE86">
        <v>71</v>
      </c>
      <c r="AF86">
        <v>63</v>
      </c>
      <c r="AH86">
        <v>26</v>
      </c>
      <c r="AI86">
        <v>32</v>
      </c>
      <c r="AK86">
        <v>64</v>
      </c>
      <c r="AL86">
        <v>55</v>
      </c>
      <c r="AN86">
        <v>10</v>
      </c>
      <c r="AO86">
        <v>17</v>
      </c>
      <c r="AQ86">
        <v>22</v>
      </c>
      <c r="AR86">
        <v>37</v>
      </c>
      <c r="AT86">
        <v>30</v>
      </c>
      <c r="AU86">
        <v>30</v>
      </c>
      <c r="AW86">
        <v>67</v>
      </c>
      <c r="AX86">
        <v>57</v>
      </c>
      <c r="AZ86">
        <v>156</v>
      </c>
      <c r="BA86">
        <v>86</v>
      </c>
      <c r="BC86">
        <v>654</v>
      </c>
      <c r="BD86">
        <v>149</v>
      </c>
      <c r="BF86">
        <v>1134</v>
      </c>
      <c r="BH86">
        <v>104</v>
      </c>
    </row>
    <row r="87" spans="1:60">
      <c r="A87" t="s">
        <v>650</v>
      </c>
      <c r="F87" t="s">
        <v>650</v>
      </c>
      <c r="G87" t="s">
        <v>650</v>
      </c>
      <c r="H87" t="s">
        <v>466</v>
      </c>
      <c r="I87">
        <v>41</v>
      </c>
      <c r="J87">
        <v>410</v>
      </c>
      <c r="K87" t="s">
        <v>469</v>
      </c>
      <c r="L87">
        <v>5</v>
      </c>
      <c r="M87">
        <v>50</v>
      </c>
      <c r="N87">
        <v>23002</v>
      </c>
      <c r="P87" t="s">
        <v>371</v>
      </c>
      <c r="Q87" t="s">
        <v>651</v>
      </c>
      <c r="S87">
        <v>57</v>
      </c>
      <c r="T87">
        <v>68</v>
      </c>
      <c r="V87">
        <v>1858</v>
      </c>
      <c r="W87">
        <v>283</v>
      </c>
      <c r="Y87">
        <v>384</v>
      </c>
      <c r="Z87">
        <v>125</v>
      </c>
      <c r="AB87">
        <v>87</v>
      </c>
      <c r="AC87">
        <v>52</v>
      </c>
      <c r="AE87">
        <v>12</v>
      </c>
      <c r="AF87">
        <v>20</v>
      </c>
      <c r="AH87">
        <v>39</v>
      </c>
      <c r="AI87">
        <v>39</v>
      </c>
      <c r="AK87">
        <v>117</v>
      </c>
      <c r="AL87">
        <v>83</v>
      </c>
      <c r="AN87">
        <v>22</v>
      </c>
      <c r="AO87">
        <v>28</v>
      </c>
      <c r="AQ87">
        <v>58</v>
      </c>
      <c r="AR87">
        <v>44</v>
      </c>
      <c r="AT87">
        <v>61</v>
      </c>
      <c r="AU87">
        <v>46</v>
      </c>
      <c r="AW87">
        <v>50</v>
      </c>
      <c r="AX87">
        <v>41</v>
      </c>
      <c r="AZ87">
        <v>272</v>
      </c>
      <c r="BA87">
        <v>96</v>
      </c>
      <c r="BC87">
        <v>572</v>
      </c>
      <c r="BD87">
        <v>150</v>
      </c>
      <c r="BF87">
        <v>1157</v>
      </c>
      <c r="BH87">
        <v>168</v>
      </c>
    </row>
    <row r="88" spans="1:60">
      <c r="A88" t="s">
        <v>652</v>
      </c>
      <c r="B88" t="s">
        <v>653</v>
      </c>
      <c r="C88" t="s">
        <v>653</v>
      </c>
      <c r="D88" t="s">
        <v>653</v>
      </c>
      <c r="E88" t="s">
        <v>652</v>
      </c>
      <c r="F88" t="s">
        <v>652</v>
      </c>
      <c r="G88" t="s">
        <v>652</v>
      </c>
      <c r="H88" t="s">
        <v>466</v>
      </c>
      <c r="I88">
        <v>41</v>
      </c>
      <c r="J88">
        <v>410</v>
      </c>
      <c r="K88" t="s">
        <v>469</v>
      </c>
      <c r="L88">
        <v>5</v>
      </c>
      <c r="M88">
        <v>50</v>
      </c>
      <c r="N88">
        <v>23100</v>
      </c>
      <c r="O88" t="s">
        <v>321</v>
      </c>
      <c r="P88" t="s">
        <v>321</v>
      </c>
      <c r="Q88" t="s">
        <v>654</v>
      </c>
      <c r="R88">
        <v>59</v>
      </c>
      <c r="S88">
        <v>106</v>
      </c>
      <c r="T88">
        <v>94</v>
      </c>
      <c r="U88">
        <v>3100</v>
      </c>
      <c r="V88">
        <v>3203</v>
      </c>
      <c r="W88">
        <v>407</v>
      </c>
      <c r="X88">
        <v>887</v>
      </c>
      <c r="Y88">
        <v>1203</v>
      </c>
      <c r="Z88">
        <v>251</v>
      </c>
      <c r="AA88">
        <v>42</v>
      </c>
      <c r="AB88">
        <v>50</v>
      </c>
      <c r="AC88">
        <v>52</v>
      </c>
      <c r="AD88">
        <v>41</v>
      </c>
      <c r="AE88">
        <v>73</v>
      </c>
      <c r="AF88">
        <v>60</v>
      </c>
      <c r="AG88">
        <v>83</v>
      </c>
      <c r="AH88">
        <v>97</v>
      </c>
      <c r="AI88">
        <v>86</v>
      </c>
      <c r="AJ88">
        <v>83</v>
      </c>
      <c r="AK88">
        <v>34</v>
      </c>
      <c r="AL88">
        <v>42</v>
      </c>
      <c r="AM88">
        <v>107</v>
      </c>
      <c r="AN88">
        <v>129</v>
      </c>
      <c r="AO88">
        <v>84</v>
      </c>
      <c r="AP88">
        <v>156</v>
      </c>
      <c r="AQ88">
        <v>0</v>
      </c>
      <c r="AR88">
        <v>17</v>
      </c>
      <c r="AS88">
        <v>130</v>
      </c>
      <c r="AT88">
        <v>57</v>
      </c>
      <c r="AU88">
        <v>52</v>
      </c>
      <c r="AV88">
        <v>214</v>
      </c>
      <c r="AW88">
        <v>194</v>
      </c>
      <c r="AX88">
        <v>91</v>
      </c>
      <c r="AY88">
        <v>515</v>
      </c>
      <c r="AZ88">
        <v>407</v>
      </c>
      <c r="BA88">
        <v>147</v>
      </c>
      <c r="BB88">
        <v>733</v>
      </c>
      <c r="BC88">
        <v>1218</v>
      </c>
      <c r="BD88">
        <v>245</v>
      </c>
      <c r="BE88">
        <v>1881</v>
      </c>
      <c r="BF88">
        <v>2003</v>
      </c>
      <c r="BG88">
        <v>224</v>
      </c>
      <c r="BH88">
        <v>258</v>
      </c>
    </row>
    <row r="89" spans="1:60">
      <c r="A89" t="s">
        <v>655</v>
      </c>
      <c r="B89" t="s">
        <v>656</v>
      </c>
      <c r="C89" t="s">
        <v>656</v>
      </c>
      <c r="D89" t="s">
        <v>656</v>
      </c>
      <c r="H89" t="s">
        <v>466</v>
      </c>
      <c r="I89">
        <v>41</v>
      </c>
      <c r="J89">
        <v>410</v>
      </c>
      <c r="K89" t="s">
        <v>469</v>
      </c>
      <c r="L89">
        <v>5</v>
      </c>
      <c r="M89">
        <v>50</v>
      </c>
      <c r="N89">
        <v>23200</v>
      </c>
    </row>
    <row r="90" spans="1:60">
      <c r="A90" t="s">
        <v>657</v>
      </c>
      <c r="E90" t="s">
        <v>657</v>
      </c>
      <c r="F90" t="s">
        <v>657</v>
      </c>
      <c r="G90" t="s">
        <v>657</v>
      </c>
      <c r="H90" t="s">
        <v>466</v>
      </c>
      <c r="I90">
        <v>41</v>
      </c>
      <c r="J90">
        <v>410</v>
      </c>
      <c r="K90" t="s">
        <v>469</v>
      </c>
      <c r="L90">
        <v>5</v>
      </c>
      <c r="M90">
        <v>50</v>
      </c>
      <c r="N90">
        <v>23201</v>
      </c>
      <c r="O90" t="s">
        <v>464</v>
      </c>
      <c r="P90" t="s">
        <v>464</v>
      </c>
      <c r="Q90" t="s">
        <v>658</v>
      </c>
      <c r="R90">
        <v>82</v>
      </c>
      <c r="S90">
        <v>31</v>
      </c>
      <c r="T90">
        <v>47</v>
      </c>
      <c r="U90">
        <v>1954</v>
      </c>
      <c r="V90">
        <v>2339</v>
      </c>
      <c r="W90">
        <v>255</v>
      </c>
      <c r="X90">
        <v>869</v>
      </c>
      <c r="Y90">
        <v>639</v>
      </c>
      <c r="Z90">
        <v>129</v>
      </c>
      <c r="AA90">
        <v>21</v>
      </c>
      <c r="AB90">
        <v>11</v>
      </c>
      <c r="AC90">
        <v>17</v>
      </c>
      <c r="AD90">
        <v>47</v>
      </c>
      <c r="AE90">
        <v>29</v>
      </c>
      <c r="AF90">
        <v>21</v>
      </c>
      <c r="AG90">
        <v>16</v>
      </c>
      <c r="AH90">
        <v>29</v>
      </c>
      <c r="AI90">
        <v>27</v>
      </c>
      <c r="AJ90">
        <v>58</v>
      </c>
      <c r="AK90">
        <v>37</v>
      </c>
      <c r="AL90">
        <v>25</v>
      </c>
      <c r="AM90">
        <v>41</v>
      </c>
      <c r="AN90">
        <v>59</v>
      </c>
      <c r="AO90">
        <v>40</v>
      </c>
      <c r="AP90">
        <v>66</v>
      </c>
      <c r="AQ90">
        <v>42</v>
      </c>
      <c r="AR90">
        <v>32</v>
      </c>
      <c r="AS90">
        <v>86</v>
      </c>
      <c r="AT90">
        <v>7</v>
      </c>
      <c r="AU90">
        <v>12</v>
      </c>
      <c r="AV90">
        <v>103</v>
      </c>
      <c r="AW90">
        <v>115</v>
      </c>
      <c r="AX90">
        <v>57</v>
      </c>
      <c r="AY90">
        <v>356</v>
      </c>
      <c r="AZ90">
        <v>329</v>
      </c>
      <c r="BA90">
        <v>89</v>
      </c>
      <c r="BB90">
        <v>688</v>
      </c>
      <c r="BC90">
        <v>822</v>
      </c>
      <c r="BD90">
        <v>150</v>
      </c>
      <c r="BE90">
        <v>1367</v>
      </c>
      <c r="BF90">
        <v>1309</v>
      </c>
      <c r="BG90">
        <v>108</v>
      </c>
      <c r="BH90">
        <v>181</v>
      </c>
    </row>
    <row r="91" spans="1:60">
      <c r="A91" t="s">
        <v>659</v>
      </c>
      <c r="E91" t="s">
        <v>659</v>
      </c>
      <c r="F91" t="s">
        <v>659</v>
      </c>
      <c r="G91" t="s">
        <v>659</v>
      </c>
      <c r="H91" t="s">
        <v>466</v>
      </c>
      <c r="I91">
        <v>41</v>
      </c>
      <c r="J91">
        <v>410</v>
      </c>
      <c r="K91" t="s">
        <v>469</v>
      </c>
      <c r="L91">
        <v>5</v>
      </c>
      <c r="M91">
        <v>50</v>
      </c>
      <c r="N91">
        <v>23202</v>
      </c>
      <c r="O91" t="s">
        <v>660</v>
      </c>
      <c r="P91" t="s">
        <v>660</v>
      </c>
      <c r="Q91" t="s">
        <v>661</v>
      </c>
      <c r="R91">
        <v>55</v>
      </c>
      <c r="S91">
        <v>64</v>
      </c>
      <c r="T91">
        <v>70</v>
      </c>
      <c r="U91">
        <v>2311</v>
      </c>
      <c r="V91">
        <v>2977</v>
      </c>
      <c r="W91">
        <v>344</v>
      </c>
      <c r="X91">
        <v>802</v>
      </c>
      <c r="Y91">
        <v>1264</v>
      </c>
      <c r="Z91">
        <v>247</v>
      </c>
      <c r="AA91">
        <v>30</v>
      </c>
      <c r="AB91">
        <v>0</v>
      </c>
      <c r="AC91">
        <v>17</v>
      </c>
      <c r="AD91">
        <v>24</v>
      </c>
      <c r="AE91">
        <v>42</v>
      </c>
      <c r="AF91">
        <v>30</v>
      </c>
      <c r="AG91">
        <v>38</v>
      </c>
      <c r="AH91">
        <v>42</v>
      </c>
      <c r="AI91">
        <v>42</v>
      </c>
      <c r="AJ91">
        <v>77</v>
      </c>
      <c r="AK91">
        <v>98</v>
      </c>
      <c r="AL91">
        <v>71</v>
      </c>
      <c r="AM91">
        <v>65</v>
      </c>
      <c r="AN91">
        <v>81</v>
      </c>
      <c r="AO91">
        <v>63</v>
      </c>
      <c r="AP91">
        <v>64</v>
      </c>
      <c r="AQ91">
        <v>48</v>
      </c>
      <c r="AR91">
        <v>45</v>
      </c>
      <c r="AS91">
        <v>104</v>
      </c>
      <c r="AT91">
        <v>18</v>
      </c>
      <c r="AU91">
        <v>27</v>
      </c>
      <c r="AV91">
        <v>187</v>
      </c>
      <c r="AW91">
        <v>135</v>
      </c>
      <c r="AX91">
        <v>88</v>
      </c>
      <c r="AY91">
        <v>436</v>
      </c>
      <c r="AZ91">
        <v>380</v>
      </c>
      <c r="BA91">
        <v>138</v>
      </c>
      <c r="BB91">
        <v>613</v>
      </c>
      <c r="BC91">
        <v>1221</v>
      </c>
      <c r="BD91">
        <v>219</v>
      </c>
      <c r="BE91">
        <v>1529</v>
      </c>
      <c r="BF91">
        <v>2090</v>
      </c>
      <c r="BG91">
        <v>104</v>
      </c>
      <c r="BH91">
        <v>181</v>
      </c>
    </row>
    <row r="92" spans="1:60">
      <c r="A92" t="s">
        <v>662</v>
      </c>
      <c r="B92" t="s">
        <v>663</v>
      </c>
      <c r="C92" t="s">
        <v>663</v>
      </c>
      <c r="D92" t="s">
        <v>663</v>
      </c>
      <c r="E92" t="s">
        <v>662</v>
      </c>
      <c r="F92" t="s">
        <v>662</v>
      </c>
      <c r="G92" t="s">
        <v>662</v>
      </c>
      <c r="H92" t="s">
        <v>466</v>
      </c>
      <c r="I92">
        <v>41</v>
      </c>
      <c r="J92">
        <v>410</v>
      </c>
      <c r="K92" t="s">
        <v>469</v>
      </c>
      <c r="L92">
        <v>5</v>
      </c>
      <c r="M92">
        <v>50</v>
      </c>
      <c r="N92">
        <v>23300</v>
      </c>
      <c r="O92" t="s">
        <v>322</v>
      </c>
      <c r="P92" t="s">
        <v>322</v>
      </c>
      <c r="Q92" t="s">
        <v>664</v>
      </c>
      <c r="R92">
        <v>77</v>
      </c>
      <c r="S92">
        <v>85</v>
      </c>
      <c r="T92">
        <v>64</v>
      </c>
      <c r="U92">
        <v>2559</v>
      </c>
      <c r="V92">
        <v>2567</v>
      </c>
      <c r="W92">
        <v>283</v>
      </c>
      <c r="X92">
        <v>595</v>
      </c>
      <c r="Y92">
        <v>801</v>
      </c>
      <c r="Z92">
        <v>168</v>
      </c>
      <c r="AA92">
        <v>83</v>
      </c>
      <c r="AB92">
        <v>58</v>
      </c>
      <c r="AC92">
        <v>50</v>
      </c>
      <c r="AD92">
        <v>32</v>
      </c>
      <c r="AE92">
        <v>17</v>
      </c>
      <c r="AF92">
        <v>19</v>
      </c>
      <c r="AG92">
        <v>59</v>
      </c>
      <c r="AH92">
        <v>78</v>
      </c>
      <c r="AI92">
        <v>59</v>
      </c>
      <c r="AJ92">
        <v>69</v>
      </c>
      <c r="AK92">
        <v>55</v>
      </c>
      <c r="AL92">
        <v>48</v>
      </c>
      <c r="AM92">
        <v>78</v>
      </c>
      <c r="AN92">
        <v>101</v>
      </c>
      <c r="AO92">
        <v>58</v>
      </c>
      <c r="AP92">
        <v>80</v>
      </c>
      <c r="AQ92">
        <v>20</v>
      </c>
      <c r="AR92">
        <v>24</v>
      </c>
      <c r="AS92">
        <v>49</v>
      </c>
      <c r="AT92">
        <v>79</v>
      </c>
      <c r="AU92">
        <v>46</v>
      </c>
      <c r="AV92">
        <v>218</v>
      </c>
      <c r="AW92">
        <v>113</v>
      </c>
      <c r="AX92">
        <v>69</v>
      </c>
      <c r="AY92">
        <v>356</v>
      </c>
      <c r="AZ92">
        <v>306</v>
      </c>
      <c r="BA92">
        <v>102</v>
      </c>
      <c r="BB92">
        <v>665</v>
      </c>
      <c r="BC92">
        <v>908</v>
      </c>
      <c r="BD92">
        <v>167</v>
      </c>
      <c r="BE92">
        <v>1474</v>
      </c>
      <c r="BF92">
        <v>1533</v>
      </c>
      <c r="BG92">
        <v>205</v>
      </c>
      <c r="BH92">
        <v>259</v>
      </c>
    </row>
    <row r="93" spans="1:60">
      <c r="A93" t="s">
        <v>665</v>
      </c>
      <c r="B93" t="s">
        <v>666</v>
      </c>
      <c r="H93" t="s">
        <v>466</v>
      </c>
      <c r="I93">
        <v>41</v>
      </c>
      <c r="J93">
        <v>410</v>
      </c>
      <c r="K93" t="s">
        <v>469</v>
      </c>
      <c r="L93">
        <v>5</v>
      </c>
      <c r="M93">
        <v>50</v>
      </c>
      <c r="N93">
        <v>23400</v>
      </c>
    </row>
    <row r="94" spans="1:60">
      <c r="A94" t="s">
        <v>667</v>
      </c>
      <c r="C94" t="s">
        <v>667</v>
      </c>
      <c r="D94" t="s">
        <v>667</v>
      </c>
      <c r="E94" t="s">
        <v>667</v>
      </c>
      <c r="F94" t="s">
        <v>667</v>
      </c>
      <c r="G94" t="s">
        <v>667</v>
      </c>
      <c r="H94" t="s">
        <v>466</v>
      </c>
      <c r="I94">
        <v>41</v>
      </c>
      <c r="J94">
        <v>410</v>
      </c>
      <c r="K94" t="s">
        <v>469</v>
      </c>
      <c r="L94">
        <v>5</v>
      </c>
      <c r="M94">
        <v>50</v>
      </c>
      <c r="N94">
        <v>23401</v>
      </c>
      <c r="O94" t="s">
        <v>454</v>
      </c>
      <c r="P94" t="s">
        <v>454</v>
      </c>
      <c r="Q94" t="s">
        <v>668</v>
      </c>
      <c r="R94">
        <v>142</v>
      </c>
      <c r="S94">
        <v>137</v>
      </c>
      <c r="T94">
        <v>73</v>
      </c>
      <c r="U94">
        <v>2368</v>
      </c>
      <c r="V94">
        <v>2457</v>
      </c>
      <c r="W94">
        <v>301</v>
      </c>
      <c r="X94">
        <v>497</v>
      </c>
      <c r="Y94">
        <v>580</v>
      </c>
      <c r="Z94">
        <v>133</v>
      </c>
      <c r="AA94">
        <v>59</v>
      </c>
      <c r="AB94">
        <v>56</v>
      </c>
      <c r="AC94">
        <v>37</v>
      </c>
      <c r="AD94">
        <v>54</v>
      </c>
      <c r="AE94">
        <v>92</v>
      </c>
      <c r="AF94">
        <v>71</v>
      </c>
      <c r="AG94">
        <v>53</v>
      </c>
      <c r="AH94">
        <v>123</v>
      </c>
      <c r="AI94">
        <v>77</v>
      </c>
      <c r="AJ94">
        <v>55</v>
      </c>
      <c r="AK94">
        <v>47</v>
      </c>
      <c r="AL94">
        <v>37</v>
      </c>
      <c r="AM94">
        <v>91</v>
      </c>
      <c r="AN94">
        <v>138</v>
      </c>
      <c r="AO94">
        <v>87</v>
      </c>
      <c r="AP94">
        <v>78</v>
      </c>
      <c r="AQ94">
        <v>120</v>
      </c>
      <c r="AR94">
        <v>72</v>
      </c>
      <c r="AS94">
        <v>95</v>
      </c>
      <c r="AT94">
        <v>68</v>
      </c>
      <c r="AU94">
        <v>43</v>
      </c>
      <c r="AV94">
        <v>169</v>
      </c>
      <c r="AW94">
        <v>108</v>
      </c>
      <c r="AX94">
        <v>61</v>
      </c>
      <c r="AY94">
        <v>421</v>
      </c>
      <c r="AZ94">
        <v>312</v>
      </c>
      <c r="BA94">
        <v>103</v>
      </c>
      <c r="BB94">
        <v>500</v>
      </c>
      <c r="BC94">
        <v>587</v>
      </c>
      <c r="BD94">
        <v>135</v>
      </c>
      <c r="BE94">
        <v>1350</v>
      </c>
      <c r="BF94">
        <v>1382</v>
      </c>
      <c r="BG94">
        <v>210</v>
      </c>
      <c r="BH94">
        <v>274</v>
      </c>
    </row>
    <row r="95" spans="1:60">
      <c r="A95" t="s">
        <v>669</v>
      </c>
      <c r="C95" t="s">
        <v>669</v>
      </c>
      <c r="D95" t="s">
        <v>669</v>
      </c>
      <c r="E95" t="s">
        <v>669</v>
      </c>
      <c r="H95" t="s">
        <v>466</v>
      </c>
      <c r="I95">
        <v>41</v>
      </c>
      <c r="J95">
        <v>410</v>
      </c>
      <c r="K95" t="s">
        <v>469</v>
      </c>
      <c r="L95">
        <v>5</v>
      </c>
      <c r="M95">
        <v>50</v>
      </c>
      <c r="N95">
        <v>23402</v>
      </c>
      <c r="O95" t="s">
        <v>455</v>
      </c>
      <c r="R95">
        <v>215</v>
      </c>
      <c r="U95">
        <v>3366</v>
      </c>
      <c r="X95">
        <v>641</v>
      </c>
      <c r="AA95">
        <v>158</v>
      </c>
      <c r="AD95">
        <v>124</v>
      </c>
      <c r="AG95">
        <v>184</v>
      </c>
      <c r="AJ95">
        <v>135</v>
      </c>
      <c r="AM95">
        <v>123</v>
      </c>
      <c r="AP95">
        <v>181</v>
      </c>
      <c r="AS95">
        <v>177</v>
      </c>
      <c r="AV95">
        <v>321</v>
      </c>
      <c r="AY95">
        <v>613</v>
      </c>
      <c r="BB95">
        <v>444</v>
      </c>
      <c r="BE95">
        <v>1753</v>
      </c>
      <c r="BG95">
        <v>698</v>
      </c>
    </row>
    <row r="96" spans="1:60">
      <c r="A96" t="s">
        <v>670</v>
      </c>
      <c r="F96" t="s">
        <v>670</v>
      </c>
      <c r="G96" t="s">
        <v>670</v>
      </c>
      <c r="H96" t="s">
        <v>466</v>
      </c>
      <c r="I96">
        <v>41</v>
      </c>
      <c r="J96">
        <v>410</v>
      </c>
      <c r="K96" t="s">
        <v>469</v>
      </c>
      <c r="L96">
        <v>5</v>
      </c>
      <c r="M96">
        <v>50</v>
      </c>
      <c r="N96">
        <v>23403</v>
      </c>
      <c r="P96" t="s">
        <v>457</v>
      </c>
      <c r="Q96" t="s">
        <v>671</v>
      </c>
      <c r="S96">
        <v>27</v>
      </c>
      <c r="T96">
        <v>39</v>
      </c>
      <c r="V96">
        <v>2566</v>
      </c>
      <c r="W96">
        <v>358</v>
      </c>
      <c r="Y96">
        <v>430</v>
      </c>
      <c r="Z96">
        <v>127</v>
      </c>
      <c r="AB96">
        <v>33</v>
      </c>
      <c r="AC96">
        <v>31</v>
      </c>
      <c r="AE96">
        <v>40</v>
      </c>
      <c r="AF96">
        <v>36</v>
      </c>
      <c r="AH96">
        <v>28</v>
      </c>
      <c r="AI96">
        <v>35</v>
      </c>
      <c r="AK96">
        <v>56</v>
      </c>
      <c r="AL96">
        <v>49</v>
      </c>
      <c r="AN96">
        <v>127</v>
      </c>
      <c r="AO96">
        <v>84</v>
      </c>
      <c r="AQ96">
        <v>117</v>
      </c>
      <c r="AR96">
        <v>77</v>
      </c>
      <c r="AT96">
        <v>111</v>
      </c>
      <c r="AU96">
        <v>84</v>
      </c>
      <c r="AW96">
        <v>145</v>
      </c>
      <c r="AX96">
        <v>80</v>
      </c>
      <c r="AZ96">
        <v>534</v>
      </c>
      <c r="BA96">
        <v>178</v>
      </c>
      <c r="BC96">
        <v>587</v>
      </c>
      <c r="BD96">
        <v>154</v>
      </c>
      <c r="BF96">
        <v>1189</v>
      </c>
      <c r="BH96">
        <v>650</v>
      </c>
    </row>
    <row r="97" spans="1:60">
      <c r="A97" t="s">
        <v>672</v>
      </c>
      <c r="F97" t="s">
        <v>672</v>
      </c>
      <c r="G97" t="s">
        <v>672</v>
      </c>
      <c r="H97" t="s">
        <v>466</v>
      </c>
      <c r="I97">
        <v>41</v>
      </c>
      <c r="J97">
        <v>410</v>
      </c>
      <c r="K97" t="s">
        <v>469</v>
      </c>
      <c r="L97">
        <v>5</v>
      </c>
      <c r="M97">
        <v>50</v>
      </c>
      <c r="N97">
        <v>23404</v>
      </c>
      <c r="P97" t="s">
        <v>438</v>
      </c>
      <c r="Q97" t="s">
        <v>673</v>
      </c>
      <c r="S97">
        <v>15</v>
      </c>
      <c r="T97">
        <v>51</v>
      </c>
      <c r="V97">
        <v>3214</v>
      </c>
      <c r="W97">
        <v>437</v>
      </c>
      <c r="Y97">
        <v>686</v>
      </c>
      <c r="Z97">
        <v>225</v>
      </c>
      <c r="AB97">
        <v>73</v>
      </c>
      <c r="AC97">
        <v>59</v>
      </c>
      <c r="AE97">
        <v>71</v>
      </c>
      <c r="AF97">
        <v>61</v>
      </c>
      <c r="AH97">
        <v>83</v>
      </c>
      <c r="AI97">
        <v>82</v>
      </c>
      <c r="AK97">
        <v>32</v>
      </c>
      <c r="AL97">
        <v>38</v>
      </c>
      <c r="AN97">
        <v>208</v>
      </c>
      <c r="AO97">
        <v>106</v>
      </c>
      <c r="AQ97">
        <v>206</v>
      </c>
      <c r="AR97">
        <v>128</v>
      </c>
      <c r="AT97">
        <v>134</v>
      </c>
      <c r="AU97">
        <v>139</v>
      </c>
      <c r="AW97">
        <v>303</v>
      </c>
      <c r="AX97">
        <v>141</v>
      </c>
      <c r="AZ97">
        <v>318</v>
      </c>
      <c r="BA97">
        <v>117</v>
      </c>
      <c r="BC97">
        <v>792</v>
      </c>
      <c r="BD97">
        <v>222</v>
      </c>
      <c r="BF97">
        <v>1474</v>
      </c>
      <c r="BH97">
        <v>685</v>
      </c>
    </row>
    <row r="98" spans="1:60">
      <c r="A98" t="s">
        <v>674</v>
      </c>
      <c r="B98" t="s">
        <v>675</v>
      </c>
      <c r="C98" t="s">
        <v>675</v>
      </c>
      <c r="D98" t="s">
        <v>675</v>
      </c>
      <c r="E98" t="s">
        <v>674</v>
      </c>
      <c r="F98" t="s">
        <v>674</v>
      </c>
      <c r="G98" t="s">
        <v>674</v>
      </c>
      <c r="H98" t="s">
        <v>466</v>
      </c>
      <c r="I98">
        <v>41</v>
      </c>
      <c r="J98">
        <v>410</v>
      </c>
      <c r="K98" t="s">
        <v>469</v>
      </c>
      <c r="L98">
        <v>5</v>
      </c>
      <c r="M98">
        <v>50</v>
      </c>
      <c r="N98">
        <v>23500</v>
      </c>
      <c r="O98" t="s">
        <v>323</v>
      </c>
      <c r="P98" t="s">
        <v>323</v>
      </c>
      <c r="Q98" t="s">
        <v>676</v>
      </c>
      <c r="R98">
        <v>255</v>
      </c>
      <c r="S98">
        <v>78</v>
      </c>
      <c r="T98">
        <v>67</v>
      </c>
      <c r="U98">
        <v>3195</v>
      </c>
      <c r="V98">
        <v>3191</v>
      </c>
      <c r="W98">
        <v>397</v>
      </c>
      <c r="X98">
        <v>596</v>
      </c>
      <c r="Y98">
        <v>980</v>
      </c>
      <c r="Z98">
        <v>241</v>
      </c>
      <c r="AA98">
        <v>52</v>
      </c>
      <c r="AB98">
        <v>170</v>
      </c>
      <c r="AC98">
        <v>104</v>
      </c>
      <c r="AD98">
        <v>107</v>
      </c>
      <c r="AE98">
        <v>62</v>
      </c>
      <c r="AF98">
        <v>61</v>
      </c>
      <c r="AG98">
        <v>141</v>
      </c>
      <c r="AH98">
        <v>40</v>
      </c>
      <c r="AI98">
        <v>37</v>
      </c>
      <c r="AJ98">
        <v>181</v>
      </c>
      <c r="AK98">
        <v>12</v>
      </c>
      <c r="AL98">
        <v>19</v>
      </c>
      <c r="AM98">
        <v>97</v>
      </c>
      <c r="AN98">
        <v>121</v>
      </c>
      <c r="AO98">
        <v>82</v>
      </c>
      <c r="AP98">
        <v>74</v>
      </c>
      <c r="AQ98">
        <v>63</v>
      </c>
      <c r="AR98">
        <v>73</v>
      </c>
      <c r="AS98">
        <v>167</v>
      </c>
      <c r="AT98">
        <v>149</v>
      </c>
      <c r="AU98">
        <v>114</v>
      </c>
      <c r="AV98">
        <v>288</v>
      </c>
      <c r="AW98">
        <v>101</v>
      </c>
      <c r="AX98">
        <v>58</v>
      </c>
      <c r="AY98">
        <v>537</v>
      </c>
      <c r="AZ98">
        <v>483</v>
      </c>
      <c r="BA98">
        <v>161</v>
      </c>
      <c r="BB98">
        <v>512</v>
      </c>
      <c r="BC98">
        <v>906</v>
      </c>
      <c r="BD98">
        <v>209</v>
      </c>
      <c r="BE98">
        <v>1881</v>
      </c>
      <c r="BF98">
        <v>1741</v>
      </c>
      <c r="BG98">
        <v>273</v>
      </c>
      <c r="BH98">
        <v>368</v>
      </c>
    </row>
    <row r="99" spans="1:60">
      <c r="A99" t="s">
        <v>677</v>
      </c>
      <c r="B99" t="s">
        <v>678</v>
      </c>
      <c r="C99" t="s">
        <v>678</v>
      </c>
      <c r="D99" t="s">
        <v>678</v>
      </c>
      <c r="E99" t="s">
        <v>677</v>
      </c>
      <c r="F99" t="s">
        <v>677</v>
      </c>
      <c r="G99" t="s">
        <v>677</v>
      </c>
      <c r="H99" t="s">
        <v>466</v>
      </c>
      <c r="I99">
        <v>41</v>
      </c>
      <c r="J99">
        <v>410</v>
      </c>
      <c r="K99" t="s">
        <v>469</v>
      </c>
      <c r="L99">
        <v>5</v>
      </c>
      <c r="M99">
        <v>50</v>
      </c>
      <c r="N99">
        <v>23600</v>
      </c>
      <c r="O99" t="s">
        <v>324</v>
      </c>
      <c r="P99" t="s">
        <v>324</v>
      </c>
      <c r="Q99" t="s">
        <v>679</v>
      </c>
      <c r="R99">
        <v>65</v>
      </c>
      <c r="S99">
        <v>48</v>
      </c>
      <c r="T99">
        <v>53</v>
      </c>
      <c r="U99">
        <v>2141</v>
      </c>
      <c r="V99">
        <v>2179</v>
      </c>
      <c r="W99">
        <v>281</v>
      </c>
      <c r="X99">
        <v>476</v>
      </c>
      <c r="Y99">
        <v>612</v>
      </c>
      <c r="Z99">
        <v>159</v>
      </c>
      <c r="AA99">
        <v>58</v>
      </c>
      <c r="AB99">
        <v>84</v>
      </c>
      <c r="AC99">
        <v>54</v>
      </c>
      <c r="AD99">
        <v>46</v>
      </c>
      <c r="AE99">
        <v>31</v>
      </c>
      <c r="AF99">
        <v>26</v>
      </c>
      <c r="AG99">
        <v>69</v>
      </c>
      <c r="AH99">
        <v>67</v>
      </c>
      <c r="AI99">
        <v>51</v>
      </c>
      <c r="AJ99">
        <v>25</v>
      </c>
      <c r="AK99">
        <v>59</v>
      </c>
      <c r="AL99">
        <v>51</v>
      </c>
      <c r="AM99">
        <v>103</v>
      </c>
      <c r="AN99">
        <v>51</v>
      </c>
      <c r="AO99">
        <v>40</v>
      </c>
      <c r="AP99">
        <v>108</v>
      </c>
      <c r="AQ99">
        <v>20</v>
      </c>
      <c r="AR99">
        <v>24</v>
      </c>
      <c r="AS99">
        <v>64</v>
      </c>
      <c r="AT99">
        <v>57</v>
      </c>
      <c r="AU99">
        <v>41</v>
      </c>
      <c r="AV99">
        <v>283</v>
      </c>
      <c r="AW99">
        <v>119</v>
      </c>
      <c r="AX99">
        <v>72</v>
      </c>
      <c r="AY99">
        <v>234</v>
      </c>
      <c r="AZ99">
        <v>290</v>
      </c>
      <c r="BA99">
        <v>99</v>
      </c>
      <c r="BB99">
        <v>404</v>
      </c>
      <c r="BC99">
        <v>694</v>
      </c>
      <c r="BD99">
        <v>153</v>
      </c>
      <c r="BE99">
        <v>1214</v>
      </c>
      <c r="BF99">
        <v>1249</v>
      </c>
      <c r="BG99">
        <v>165</v>
      </c>
      <c r="BH99">
        <v>190</v>
      </c>
    </row>
    <row r="100" spans="1:60">
      <c r="A100" t="s">
        <v>680</v>
      </c>
      <c r="B100" t="s">
        <v>681</v>
      </c>
      <c r="C100" t="s">
        <v>681</v>
      </c>
      <c r="D100" t="s">
        <v>681</v>
      </c>
      <c r="E100" t="s">
        <v>680</v>
      </c>
      <c r="F100" t="s">
        <v>680</v>
      </c>
      <c r="G100" t="s">
        <v>680</v>
      </c>
      <c r="H100" t="s">
        <v>466</v>
      </c>
      <c r="I100">
        <v>41</v>
      </c>
      <c r="J100">
        <v>410</v>
      </c>
      <c r="K100" t="s">
        <v>469</v>
      </c>
      <c r="L100">
        <v>5</v>
      </c>
      <c r="M100">
        <v>50</v>
      </c>
      <c r="N100">
        <v>23700</v>
      </c>
      <c r="O100" t="s">
        <v>325</v>
      </c>
      <c r="P100" t="s">
        <v>325</v>
      </c>
      <c r="Q100" t="s">
        <v>682</v>
      </c>
      <c r="R100">
        <v>89</v>
      </c>
      <c r="S100">
        <v>86</v>
      </c>
      <c r="T100">
        <v>65</v>
      </c>
      <c r="U100">
        <v>2323</v>
      </c>
      <c r="V100">
        <v>2584</v>
      </c>
      <c r="W100">
        <v>286</v>
      </c>
      <c r="X100">
        <v>669</v>
      </c>
      <c r="Y100">
        <v>978</v>
      </c>
      <c r="Z100">
        <v>179</v>
      </c>
      <c r="AA100">
        <v>38</v>
      </c>
      <c r="AB100">
        <v>55</v>
      </c>
      <c r="AC100">
        <v>52</v>
      </c>
      <c r="AD100">
        <v>63</v>
      </c>
      <c r="AE100">
        <v>76</v>
      </c>
      <c r="AF100">
        <v>66</v>
      </c>
      <c r="AG100">
        <v>62</v>
      </c>
      <c r="AH100">
        <v>69</v>
      </c>
      <c r="AI100">
        <v>48</v>
      </c>
      <c r="AJ100">
        <v>81</v>
      </c>
      <c r="AK100">
        <v>9</v>
      </c>
      <c r="AL100">
        <v>15</v>
      </c>
      <c r="AM100">
        <v>68</v>
      </c>
      <c r="AN100">
        <v>109</v>
      </c>
      <c r="AO100">
        <v>58</v>
      </c>
      <c r="AP100">
        <v>82</v>
      </c>
      <c r="AQ100">
        <v>63</v>
      </c>
      <c r="AR100">
        <v>43</v>
      </c>
      <c r="AS100">
        <v>80</v>
      </c>
      <c r="AT100">
        <v>44</v>
      </c>
      <c r="AU100">
        <v>39</v>
      </c>
      <c r="AV100">
        <v>163</v>
      </c>
      <c r="AW100">
        <v>169</v>
      </c>
      <c r="AX100">
        <v>79</v>
      </c>
      <c r="AY100">
        <v>445</v>
      </c>
      <c r="AZ100">
        <v>308</v>
      </c>
      <c r="BA100">
        <v>101</v>
      </c>
      <c r="BB100">
        <v>522</v>
      </c>
      <c r="BC100">
        <v>851</v>
      </c>
      <c r="BD100">
        <v>149</v>
      </c>
      <c r="BE100">
        <v>1427</v>
      </c>
      <c r="BF100">
        <v>1474</v>
      </c>
      <c r="BG100">
        <v>171</v>
      </c>
      <c r="BH100">
        <v>228</v>
      </c>
    </row>
    <row r="101" spans="1:60">
      <c r="A101" t="s">
        <v>683</v>
      </c>
      <c r="B101" t="s">
        <v>684</v>
      </c>
      <c r="C101" t="s">
        <v>684</v>
      </c>
      <c r="D101" t="s">
        <v>684</v>
      </c>
      <c r="E101" t="s">
        <v>683</v>
      </c>
      <c r="F101" t="s">
        <v>683</v>
      </c>
      <c r="G101" t="s">
        <v>683</v>
      </c>
      <c r="H101" t="s">
        <v>466</v>
      </c>
      <c r="I101">
        <v>41</v>
      </c>
      <c r="J101">
        <v>410</v>
      </c>
      <c r="K101" t="s">
        <v>469</v>
      </c>
      <c r="L101">
        <v>5</v>
      </c>
      <c r="M101">
        <v>50</v>
      </c>
      <c r="N101">
        <v>23800</v>
      </c>
      <c r="O101" t="s">
        <v>326</v>
      </c>
      <c r="P101" t="s">
        <v>326</v>
      </c>
      <c r="Q101" t="s">
        <v>685</v>
      </c>
      <c r="R101">
        <v>293</v>
      </c>
      <c r="S101">
        <v>287</v>
      </c>
      <c r="T101">
        <v>131</v>
      </c>
      <c r="U101">
        <v>3169</v>
      </c>
      <c r="V101">
        <v>3109</v>
      </c>
      <c r="W101">
        <v>380</v>
      </c>
      <c r="X101">
        <v>823</v>
      </c>
      <c r="Y101">
        <v>1034</v>
      </c>
      <c r="Z101">
        <v>209</v>
      </c>
      <c r="AA101">
        <v>86</v>
      </c>
      <c r="AB101">
        <v>39</v>
      </c>
      <c r="AC101">
        <v>37</v>
      </c>
      <c r="AD101">
        <v>101</v>
      </c>
      <c r="AE101">
        <v>0</v>
      </c>
      <c r="AF101">
        <v>17</v>
      </c>
      <c r="AG101">
        <v>117</v>
      </c>
      <c r="AH101">
        <v>104</v>
      </c>
      <c r="AI101">
        <v>78</v>
      </c>
      <c r="AJ101">
        <v>86</v>
      </c>
      <c r="AK101">
        <v>74</v>
      </c>
      <c r="AL101">
        <v>51</v>
      </c>
      <c r="AM101">
        <v>163</v>
      </c>
      <c r="AN101">
        <v>226</v>
      </c>
      <c r="AO101">
        <v>121</v>
      </c>
      <c r="AP101">
        <v>212</v>
      </c>
      <c r="AQ101">
        <v>39</v>
      </c>
      <c r="AR101">
        <v>37</v>
      </c>
      <c r="AS101">
        <v>101</v>
      </c>
      <c r="AT101">
        <v>167</v>
      </c>
      <c r="AU101">
        <v>93</v>
      </c>
      <c r="AV101">
        <v>201</v>
      </c>
      <c r="AW101">
        <v>252</v>
      </c>
      <c r="AX101">
        <v>104</v>
      </c>
      <c r="AY101">
        <v>541</v>
      </c>
      <c r="AZ101">
        <v>465</v>
      </c>
      <c r="BA101">
        <v>121</v>
      </c>
      <c r="BB101">
        <v>650</v>
      </c>
      <c r="BC101">
        <v>910</v>
      </c>
      <c r="BD101">
        <v>205</v>
      </c>
      <c r="BE101">
        <v>1851</v>
      </c>
      <c r="BF101">
        <v>1813</v>
      </c>
      <c r="BG101">
        <v>385</v>
      </c>
      <c r="BH101">
        <v>436</v>
      </c>
    </row>
    <row r="102" spans="1:60">
      <c r="A102" t="s">
        <v>686</v>
      </c>
      <c r="B102" t="s">
        <v>687</v>
      </c>
      <c r="C102" t="s">
        <v>687</v>
      </c>
      <c r="D102" t="s">
        <v>687</v>
      </c>
      <c r="E102" t="s">
        <v>686</v>
      </c>
      <c r="H102" t="s">
        <v>466</v>
      </c>
      <c r="I102">
        <v>41</v>
      </c>
      <c r="J102">
        <v>410</v>
      </c>
      <c r="K102" t="s">
        <v>469</v>
      </c>
      <c r="L102">
        <v>5</v>
      </c>
      <c r="M102">
        <v>50</v>
      </c>
      <c r="N102">
        <v>23900</v>
      </c>
      <c r="O102" t="s">
        <v>327</v>
      </c>
      <c r="R102">
        <v>272</v>
      </c>
      <c r="U102">
        <v>3637</v>
      </c>
      <c r="X102">
        <v>505</v>
      </c>
      <c r="AA102">
        <v>169</v>
      </c>
      <c r="AD102">
        <v>128</v>
      </c>
      <c r="AG102">
        <v>137</v>
      </c>
      <c r="AJ102">
        <v>231</v>
      </c>
      <c r="AM102">
        <v>185</v>
      </c>
      <c r="AP102">
        <v>171</v>
      </c>
      <c r="AS102">
        <v>147</v>
      </c>
      <c r="AV102">
        <v>320</v>
      </c>
      <c r="AY102">
        <v>645</v>
      </c>
      <c r="BB102">
        <v>402</v>
      </c>
      <c r="BE102">
        <v>1763</v>
      </c>
      <c r="BG102">
        <v>755</v>
      </c>
    </row>
    <row r="103" spans="1:60">
      <c r="A103" t="s">
        <v>688</v>
      </c>
      <c r="F103" t="s">
        <v>688</v>
      </c>
      <c r="G103" t="s">
        <v>688</v>
      </c>
      <c r="H103" t="s">
        <v>466</v>
      </c>
      <c r="I103">
        <v>41</v>
      </c>
      <c r="J103">
        <v>410</v>
      </c>
      <c r="K103" t="s">
        <v>469</v>
      </c>
      <c r="L103">
        <v>5</v>
      </c>
      <c r="M103">
        <v>50</v>
      </c>
      <c r="N103">
        <v>23901</v>
      </c>
      <c r="P103" t="s">
        <v>441</v>
      </c>
      <c r="Q103" t="s">
        <v>689</v>
      </c>
      <c r="S103">
        <v>116</v>
      </c>
      <c r="T103">
        <v>93</v>
      </c>
      <c r="V103">
        <v>2595</v>
      </c>
      <c r="W103">
        <v>349</v>
      </c>
      <c r="Y103">
        <v>326</v>
      </c>
      <c r="Z103">
        <v>128</v>
      </c>
      <c r="AB103">
        <v>82</v>
      </c>
      <c r="AC103">
        <v>86</v>
      </c>
      <c r="AE103">
        <v>102</v>
      </c>
      <c r="AF103">
        <v>76</v>
      </c>
      <c r="AH103">
        <v>39</v>
      </c>
      <c r="AI103">
        <v>38</v>
      </c>
      <c r="AK103">
        <v>66</v>
      </c>
      <c r="AL103">
        <v>67</v>
      </c>
      <c r="AN103">
        <v>101</v>
      </c>
      <c r="AO103">
        <v>100</v>
      </c>
      <c r="AQ103">
        <v>122</v>
      </c>
      <c r="AR103">
        <v>121</v>
      </c>
      <c r="AT103">
        <v>120</v>
      </c>
      <c r="AU103">
        <v>93</v>
      </c>
      <c r="AW103">
        <v>153</v>
      </c>
      <c r="AX103">
        <v>90</v>
      </c>
      <c r="AZ103">
        <v>497</v>
      </c>
      <c r="BA103">
        <v>167</v>
      </c>
      <c r="BC103">
        <v>623</v>
      </c>
      <c r="BD103">
        <v>152</v>
      </c>
      <c r="BF103">
        <v>1266</v>
      </c>
      <c r="BH103">
        <v>500</v>
      </c>
    </row>
    <row r="104" spans="1:60">
      <c r="A104" t="s">
        <v>690</v>
      </c>
      <c r="F104" t="s">
        <v>690</v>
      </c>
      <c r="G104" t="s">
        <v>690</v>
      </c>
      <c r="H104" t="s">
        <v>466</v>
      </c>
      <c r="I104">
        <v>41</v>
      </c>
      <c r="J104">
        <v>410</v>
      </c>
      <c r="K104" t="s">
        <v>469</v>
      </c>
      <c r="L104">
        <v>5</v>
      </c>
      <c r="M104">
        <v>50</v>
      </c>
      <c r="N104">
        <v>23902</v>
      </c>
      <c r="P104" t="s">
        <v>442</v>
      </c>
      <c r="Q104" t="s">
        <v>691</v>
      </c>
      <c r="S104">
        <v>156</v>
      </c>
      <c r="T104">
        <v>98</v>
      </c>
      <c r="V104">
        <v>2550</v>
      </c>
      <c r="W104">
        <v>345</v>
      </c>
      <c r="Y104">
        <v>360</v>
      </c>
      <c r="Z104">
        <v>132</v>
      </c>
      <c r="AB104">
        <v>19</v>
      </c>
      <c r="AC104">
        <v>22</v>
      </c>
      <c r="AE104">
        <v>117</v>
      </c>
      <c r="AF104">
        <v>82</v>
      </c>
      <c r="AH104">
        <v>90</v>
      </c>
      <c r="AI104">
        <v>74</v>
      </c>
      <c r="AK104">
        <v>84</v>
      </c>
      <c r="AL104">
        <v>58</v>
      </c>
      <c r="AN104">
        <v>154</v>
      </c>
      <c r="AO104">
        <v>100</v>
      </c>
      <c r="AQ104">
        <v>132</v>
      </c>
      <c r="AR104">
        <v>83</v>
      </c>
      <c r="AT104">
        <v>137</v>
      </c>
      <c r="AU104">
        <v>85</v>
      </c>
      <c r="AW104">
        <v>227</v>
      </c>
      <c r="AX104">
        <v>108</v>
      </c>
      <c r="AZ104">
        <v>324</v>
      </c>
      <c r="BA104">
        <v>134</v>
      </c>
      <c r="BC104">
        <v>463</v>
      </c>
      <c r="BD104">
        <v>155</v>
      </c>
      <c r="BF104">
        <v>1096</v>
      </c>
      <c r="BH104">
        <v>645</v>
      </c>
    </row>
    <row r="105" spans="1:60">
      <c r="A105" t="s">
        <v>692</v>
      </c>
      <c r="B105" t="s">
        <v>693</v>
      </c>
      <c r="C105" t="s">
        <v>693</v>
      </c>
      <c r="D105" t="s">
        <v>693</v>
      </c>
      <c r="E105" t="s">
        <v>692</v>
      </c>
      <c r="F105" t="s">
        <v>692</v>
      </c>
      <c r="G105" t="s">
        <v>692</v>
      </c>
      <c r="H105" t="s">
        <v>466</v>
      </c>
      <c r="I105">
        <v>41</v>
      </c>
      <c r="J105">
        <v>410</v>
      </c>
      <c r="K105" t="s">
        <v>469</v>
      </c>
      <c r="L105">
        <v>5</v>
      </c>
      <c r="M105">
        <v>50</v>
      </c>
      <c r="N105">
        <v>24000</v>
      </c>
      <c r="O105" t="s">
        <v>440</v>
      </c>
      <c r="P105" t="s">
        <v>440</v>
      </c>
      <c r="Q105" t="s">
        <v>694</v>
      </c>
      <c r="R105">
        <v>105</v>
      </c>
      <c r="S105">
        <v>147</v>
      </c>
      <c r="T105">
        <v>65</v>
      </c>
      <c r="U105">
        <v>1495</v>
      </c>
      <c r="V105">
        <v>1686</v>
      </c>
      <c r="W105">
        <v>235</v>
      </c>
      <c r="X105">
        <v>317</v>
      </c>
      <c r="Y105">
        <v>221</v>
      </c>
      <c r="Z105">
        <v>95</v>
      </c>
      <c r="AA105">
        <v>87</v>
      </c>
      <c r="AB105">
        <v>10</v>
      </c>
      <c r="AC105">
        <v>16</v>
      </c>
      <c r="AD105">
        <v>42</v>
      </c>
      <c r="AE105">
        <v>33</v>
      </c>
      <c r="AF105">
        <v>28</v>
      </c>
      <c r="AG105">
        <v>69</v>
      </c>
      <c r="AH105">
        <v>50</v>
      </c>
      <c r="AI105">
        <v>47</v>
      </c>
      <c r="AJ105">
        <v>51</v>
      </c>
      <c r="AK105">
        <v>37</v>
      </c>
      <c r="AL105">
        <v>31</v>
      </c>
      <c r="AM105">
        <v>49</v>
      </c>
      <c r="AN105">
        <v>36</v>
      </c>
      <c r="AO105">
        <v>32</v>
      </c>
      <c r="AP105">
        <v>80</v>
      </c>
      <c r="AQ105">
        <v>52</v>
      </c>
      <c r="AR105">
        <v>40</v>
      </c>
      <c r="AS105">
        <v>100</v>
      </c>
      <c r="AT105">
        <v>32</v>
      </c>
      <c r="AU105">
        <v>25</v>
      </c>
      <c r="AV105">
        <v>134</v>
      </c>
      <c r="AW105">
        <v>55</v>
      </c>
      <c r="AX105">
        <v>37</v>
      </c>
      <c r="AY105">
        <v>273</v>
      </c>
      <c r="AZ105">
        <v>355</v>
      </c>
      <c r="BA105">
        <v>108</v>
      </c>
      <c r="BB105">
        <v>214</v>
      </c>
      <c r="BC105">
        <v>368</v>
      </c>
      <c r="BD105">
        <v>113</v>
      </c>
      <c r="BE105">
        <v>791</v>
      </c>
      <c r="BF105">
        <v>812</v>
      </c>
      <c r="BG105">
        <v>323</v>
      </c>
      <c r="BH105">
        <v>177</v>
      </c>
    </row>
    <row r="106" spans="1:60">
      <c r="A106" t="s">
        <v>695</v>
      </c>
      <c r="B106" t="s">
        <v>696</v>
      </c>
      <c r="C106" t="s">
        <v>696</v>
      </c>
      <c r="D106" t="s">
        <v>696</v>
      </c>
      <c r="E106" t="s">
        <v>695</v>
      </c>
      <c r="F106" t="s">
        <v>695</v>
      </c>
      <c r="G106" t="s">
        <v>695</v>
      </c>
      <c r="H106" t="s">
        <v>466</v>
      </c>
      <c r="I106">
        <v>41</v>
      </c>
      <c r="J106">
        <v>410</v>
      </c>
      <c r="K106" t="s">
        <v>469</v>
      </c>
      <c r="L106">
        <v>5</v>
      </c>
      <c r="M106">
        <v>50</v>
      </c>
      <c r="N106">
        <v>24100</v>
      </c>
      <c r="O106" t="s">
        <v>421</v>
      </c>
      <c r="P106" t="s">
        <v>421</v>
      </c>
      <c r="Q106" t="s">
        <v>697</v>
      </c>
      <c r="R106">
        <v>74</v>
      </c>
      <c r="S106">
        <v>66</v>
      </c>
      <c r="T106">
        <v>48</v>
      </c>
      <c r="U106">
        <v>2680</v>
      </c>
      <c r="V106">
        <v>2812</v>
      </c>
      <c r="W106">
        <v>304</v>
      </c>
      <c r="X106">
        <v>468</v>
      </c>
      <c r="Y106">
        <v>525</v>
      </c>
      <c r="Z106">
        <v>130</v>
      </c>
      <c r="AA106">
        <v>109</v>
      </c>
      <c r="AB106">
        <v>92</v>
      </c>
      <c r="AC106">
        <v>58</v>
      </c>
      <c r="AD106">
        <v>69</v>
      </c>
      <c r="AE106">
        <v>51</v>
      </c>
      <c r="AF106">
        <v>37</v>
      </c>
      <c r="AG106">
        <v>95</v>
      </c>
      <c r="AH106">
        <v>41</v>
      </c>
      <c r="AI106">
        <v>32</v>
      </c>
      <c r="AJ106">
        <v>55</v>
      </c>
      <c r="AK106">
        <v>105</v>
      </c>
      <c r="AL106">
        <v>52</v>
      </c>
      <c r="AM106">
        <v>77</v>
      </c>
      <c r="AN106">
        <v>22</v>
      </c>
      <c r="AO106">
        <v>24</v>
      </c>
      <c r="AP106">
        <v>81</v>
      </c>
      <c r="AQ106">
        <v>98</v>
      </c>
      <c r="AR106">
        <v>69</v>
      </c>
      <c r="AS106">
        <v>90</v>
      </c>
      <c r="AT106">
        <v>180</v>
      </c>
      <c r="AU106">
        <v>89</v>
      </c>
      <c r="AV106">
        <v>237</v>
      </c>
      <c r="AW106">
        <v>67</v>
      </c>
      <c r="AX106">
        <v>39</v>
      </c>
      <c r="AY106">
        <v>505</v>
      </c>
      <c r="AZ106">
        <v>370</v>
      </c>
      <c r="BA106">
        <v>113</v>
      </c>
      <c r="BB106">
        <v>394</v>
      </c>
      <c r="BC106">
        <v>641</v>
      </c>
      <c r="BD106">
        <v>138</v>
      </c>
      <c r="BE106">
        <v>1441</v>
      </c>
      <c r="BF106">
        <v>1540</v>
      </c>
      <c r="BG106">
        <v>267</v>
      </c>
      <c r="BH106">
        <v>242</v>
      </c>
    </row>
    <row r="107" spans="1:60">
      <c r="A107" t="s">
        <v>698</v>
      </c>
      <c r="B107" t="s">
        <v>699</v>
      </c>
      <c r="C107" t="s">
        <v>699</v>
      </c>
      <c r="D107" t="s">
        <v>699</v>
      </c>
      <c r="E107" t="s">
        <v>698</v>
      </c>
      <c r="F107" t="s">
        <v>698</v>
      </c>
      <c r="G107" t="s">
        <v>698</v>
      </c>
      <c r="H107" t="s">
        <v>466</v>
      </c>
      <c r="I107">
        <v>41</v>
      </c>
      <c r="J107">
        <v>410</v>
      </c>
      <c r="K107" t="s">
        <v>469</v>
      </c>
      <c r="L107">
        <v>5</v>
      </c>
      <c r="M107">
        <v>50</v>
      </c>
      <c r="N107">
        <v>24200</v>
      </c>
      <c r="O107" t="s">
        <v>422</v>
      </c>
      <c r="P107" t="s">
        <v>422</v>
      </c>
      <c r="Q107" t="s">
        <v>700</v>
      </c>
      <c r="R107">
        <v>201</v>
      </c>
      <c r="S107">
        <v>259</v>
      </c>
      <c r="T107">
        <v>112</v>
      </c>
      <c r="U107">
        <v>2813</v>
      </c>
      <c r="V107">
        <v>3487</v>
      </c>
      <c r="W107">
        <v>382</v>
      </c>
      <c r="X107">
        <v>449</v>
      </c>
      <c r="Y107">
        <v>488</v>
      </c>
      <c r="Z107">
        <v>125</v>
      </c>
      <c r="AA107">
        <v>163</v>
      </c>
      <c r="AB107">
        <v>169</v>
      </c>
      <c r="AC107">
        <v>71</v>
      </c>
      <c r="AD107">
        <v>120</v>
      </c>
      <c r="AE107">
        <v>150</v>
      </c>
      <c r="AF107">
        <v>70</v>
      </c>
      <c r="AG107">
        <v>105</v>
      </c>
      <c r="AH107">
        <v>51</v>
      </c>
      <c r="AI107">
        <v>39</v>
      </c>
      <c r="AJ107">
        <v>76</v>
      </c>
      <c r="AK107">
        <v>118</v>
      </c>
      <c r="AL107">
        <v>62</v>
      </c>
      <c r="AM107">
        <v>156</v>
      </c>
      <c r="AN107">
        <v>63</v>
      </c>
      <c r="AO107">
        <v>46</v>
      </c>
      <c r="AP107">
        <v>134</v>
      </c>
      <c r="AQ107">
        <v>72</v>
      </c>
      <c r="AR107">
        <v>41</v>
      </c>
      <c r="AS107">
        <v>106</v>
      </c>
      <c r="AT107">
        <v>142</v>
      </c>
      <c r="AU107">
        <v>78</v>
      </c>
      <c r="AV107">
        <v>268</v>
      </c>
      <c r="AW107">
        <v>145</v>
      </c>
      <c r="AX107">
        <v>71</v>
      </c>
      <c r="AY107">
        <v>330</v>
      </c>
      <c r="AZ107">
        <v>541</v>
      </c>
      <c r="BA107">
        <v>146</v>
      </c>
      <c r="BB107">
        <v>457</v>
      </c>
      <c r="BC107">
        <v>608</v>
      </c>
      <c r="BD107">
        <v>165</v>
      </c>
      <c r="BE107">
        <v>1409</v>
      </c>
      <c r="BF107">
        <v>1516</v>
      </c>
      <c r="BG107">
        <v>505</v>
      </c>
      <c r="BH107">
        <v>589</v>
      </c>
    </row>
    <row r="108" spans="1:60">
      <c r="A108" t="s">
        <v>701</v>
      </c>
      <c r="B108" t="s">
        <v>702</v>
      </c>
      <c r="C108" t="s">
        <v>702</v>
      </c>
      <c r="H108" t="s">
        <v>466</v>
      </c>
      <c r="I108">
        <v>41</v>
      </c>
      <c r="J108">
        <v>410</v>
      </c>
      <c r="K108" t="s">
        <v>469</v>
      </c>
      <c r="L108">
        <v>5</v>
      </c>
      <c r="M108">
        <v>50</v>
      </c>
      <c r="N108">
        <v>24300</v>
      </c>
    </row>
    <row r="109" spans="1:60">
      <c r="A109" t="s">
        <v>703</v>
      </c>
      <c r="D109" t="s">
        <v>703</v>
      </c>
      <c r="E109" t="s">
        <v>703</v>
      </c>
      <c r="H109" t="s">
        <v>466</v>
      </c>
      <c r="I109">
        <v>41</v>
      </c>
      <c r="J109">
        <v>410</v>
      </c>
      <c r="K109" t="s">
        <v>469</v>
      </c>
      <c r="L109">
        <v>5</v>
      </c>
      <c r="M109">
        <v>50</v>
      </c>
      <c r="N109">
        <v>24301</v>
      </c>
      <c r="O109" t="s">
        <v>423</v>
      </c>
      <c r="R109">
        <v>73</v>
      </c>
      <c r="U109">
        <v>2685</v>
      </c>
      <c r="X109">
        <v>1037</v>
      </c>
      <c r="AA109">
        <v>143</v>
      </c>
      <c r="AD109">
        <v>136</v>
      </c>
      <c r="AG109">
        <v>87</v>
      </c>
      <c r="AJ109">
        <v>75</v>
      </c>
      <c r="AM109">
        <v>129</v>
      </c>
      <c r="AP109">
        <v>164</v>
      </c>
      <c r="AS109">
        <v>107</v>
      </c>
      <c r="AV109">
        <v>248</v>
      </c>
      <c r="AY109">
        <v>525</v>
      </c>
      <c r="BB109">
        <v>624</v>
      </c>
      <c r="BE109">
        <v>1722</v>
      </c>
      <c r="BG109">
        <v>506</v>
      </c>
    </row>
    <row r="110" spans="1:60">
      <c r="A110" t="s">
        <v>704</v>
      </c>
      <c r="D110" t="s">
        <v>704</v>
      </c>
      <c r="E110" t="s">
        <v>704</v>
      </c>
      <c r="F110" t="s">
        <v>704</v>
      </c>
      <c r="G110" t="s">
        <v>704</v>
      </c>
      <c r="H110" t="s">
        <v>466</v>
      </c>
      <c r="I110">
        <v>41</v>
      </c>
      <c r="J110">
        <v>410</v>
      </c>
      <c r="K110" t="s">
        <v>469</v>
      </c>
      <c r="L110">
        <v>5</v>
      </c>
      <c r="M110">
        <v>50</v>
      </c>
      <c r="N110">
        <v>24302</v>
      </c>
      <c r="O110" t="s">
        <v>424</v>
      </c>
      <c r="P110" t="s">
        <v>424</v>
      </c>
      <c r="Q110" t="s">
        <v>705</v>
      </c>
      <c r="R110">
        <v>84</v>
      </c>
      <c r="S110">
        <v>57</v>
      </c>
      <c r="T110">
        <v>54</v>
      </c>
      <c r="U110">
        <v>2575</v>
      </c>
      <c r="V110">
        <v>2428</v>
      </c>
      <c r="W110">
        <v>288</v>
      </c>
      <c r="X110">
        <v>634</v>
      </c>
      <c r="Y110">
        <v>754</v>
      </c>
      <c r="Z110">
        <v>166</v>
      </c>
      <c r="AA110">
        <v>134</v>
      </c>
      <c r="AB110">
        <v>92</v>
      </c>
      <c r="AC110">
        <v>70</v>
      </c>
      <c r="AD110">
        <v>112</v>
      </c>
      <c r="AE110">
        <v>56</v>
      </c>
      <c r="AF110">
        <v>44</v>
      </c>
      <c r="AG110">
        <v>96</v>
      </c>
      <c r="AH110">
        <v>64</v>
      </c>
      <c r="AI110">
        <v>61</v>
      </c>
      <c r="AJ110">
        <v>80</v>
      </c>
      <c r="AK110">
        <v>111</v>
      </c>
      <c r="AL110">
        <v>61</v>
      </c>
      <c r="AM110">
        <v>84</v>
      </c>
      <c r="AN110">
        <v>51</v>
      </c>
      <c r="AO110">
        <v>32</v>
      </c>
      <c r="AP110">
        <v>100</v>
      </c>
      <c r="AQ110">
        <v>48</v>
      </c>
      <c r="AR110">
        <v>35</v>
      </c>
      <c r="AS110">
        <v>81</v>
      </c>
      <c r="AT110">
        <v>47</v>
      </c>
      <c r="AU110">
        <v>36</v>
      </c>
      <c r="AV110">
        <v>192</v>
      </c>
      <c r="AW110">
        <v>153</v>
      </c>
      <c r="AX110">
        <v>62</v>
      </c>
      <c r="AY110">
        <v>392</v>
      </c>
      <c r="AZ110">
        <v>258</v>
      </c>
      <c r="BA110">
        <v>81</v>
      </c>
      <c r="BB110">
        <v>504</v>
      </c>
      <c r="BC110">
        <v>828</v>
      </c>
      <c r="BD110">
        <v>166</v>
      </c>
      <c r="BE110">
        <v>1499</v>
      </c>
      <c r="BF110">
        <v>1552</v>
      </c>
      <c r="BG110">
        <v>272</v>
      </c>
      <c r="BH110">
        <v>355</v>
      </c>
    </row>
    <row r="111" spans="1:60">
      <c r="A111" t="s">
        <v>706</v>
      </c>
      <c r="F111" t="s">
        <v>706</v>
      </c>
      <c r="G111" t="s">
        <v>706</v>
      </c>
      <c r="H111" t="s">
        <v>466</v>
      </c>
      <c r="I111">
        <v>41</v>
      </c>
      <c r="J111">
        <v>410</v>
      </c>
      <c r="K111" t="s">
        <v>469</v>
      </c>
      <c r="L111">
        <v>5</v>
      </c>
      <c r="M111">
        <v>50</v>
      </c>
      <c r="N111">
        <v>24303</v>
      </c>
      <c r="P111" t="s">
        <v>443</v>
      </c>
      <c r="Q111" t="s">
        <v>707</v>
      </c>
      <c r="S111">
        <v>40</v>
      </c>
      <c r="T111">
        <v>71</v>
      </c>
      <c r="V111">
        <v>1894</v>
      </c>
      <c r="W111">
        <v>343</v>
      </c>
      <c r="Y111">
        <v>517</v>
      </c>
      <c r="Z111">
        <v>165</v>
      </c>
      <c r="AB111">
        <v>39</v>
      </c>
      <c r="AC111">
        <v>43</v>
      </c>
      <c r="AE111">
        <v>62</v>
      </c>
      <c r="AF111">
        <v>71</v>
      </c>
      <c r="AH111">
        <v>64</v>
      </c>
      <c r="AI111">
        <v>70</v>
      </c>
      <c r="AK111">
        <v>62</v>
      </c>
      <c r="AL111">
        <v>58</v>
      </c>
      <c r="AN111">
        <v>56</v>
      </c>
      <c r="AO111">
        <v>52</v>
      </c>
      <c r="AQ111">
        <v>63</v>
      </c>
      <c r="AR111">
        <v>58</v>
      </c>
      <c r="AT111">
        <v>75</v>
      </c>
      <c r="AU111">
        <v>67</v>
      </c>
      <c r="AW111">
        <v>106</v>
      </c>
      <c r="AX111">
        <v>85</v>
      </c>
      <c r="AZ111">
        <v>373</v>
      </c>
      <c r="BA111">
        <v>148</v>
      </c>
      <c r="BC111">
        <v>473</v>
      </c>
      <c r="BD111">
        <v>167</v>
      </c>
      <c r="BF111">
        <v>1068</v>
      </c>
      <c r="BH111">
        <v>296</v>
      </c>
    </row>
    <row r="112" spans="1:60">
      <c r="A112" t="s">
        <v>708</v>
      </c>
      <c r="F112" t="s">
        <v>708</v>
      </c>
      <c r="G112" t="s">
        <v>708</v>
      </c>
      <c r="H112" t="s">
        <v>466</v>
      </c>
      <c r="I112">
        <v>41</v>
      </c>
      <c r="J112">
        <v>410</v>
      </c>
      <c r="K112" t="s">
        <v>469</v>
      </c>
      <c r="L112">
        <v>5</v>
      </c>
      <c r="M112">
        <v>50</v>
      </c>
      <c r="N112">
        <v>24304</v>
      </c>
      <c r="P112" t="s">
        <v>444</v>
      </c>
      <c r="Q112" t="s">
        <v>709</v>
      </c>
      <c r="S112">
        <v>1</v>
      </c>
      <c r="T112">
        <v>34</v>
      </c>
      <c r="V112">
        <v>1045</v>
      </c>
      <c r="W112">
        <v>224</v>
      </c>
      <c r="Y112">
        <v>446</v>
      </c>
      <c r="Z112">
        <v>144</v>
      </c>
      <c r="AB112">
        <v>26</v>
      </c>
      <c r="AC112">
        <v>32</v>
      </c>
      <c r="AE112">
        <v>30</v>
      </c>
      <c r="AF112">
        <v>49</v>
      </c>
      <c r="AH112">
        <v>69</v>
      </c>
      <c r="AI112">
        <v>49</v>
      </c>
      <c r="AK112">
        <v>83</v>
      </c>
      <c r="AL112">
        <v>63</v>
      </c>
      <c r="AN112">
        <v>28</v>
      </c>
      <c r="AO112">
        <v>31</v>
      </c>
      <c r="AQ112">
        <v>31</v>
      </c>
      <c r="AR112">
        <v>35</v>
      </c>
      <c r="AT112">
        <v>22</v>
      </c>
      <c r="AU112">
        <v>32</v>
      </c>
      <c r="AW112">
        <v>21</v>
      </c>
      <c r="AX112">
        <v>29</v>
      </c>
      <c r="AZ112">
        <v>203</v>
      </c>
      <c r="BA112">
        <v>99</v>
      </c>
      <c r="BC112">
        <v>333</v>
      </c>
      <c r="BD112">
        <v>126</v>
      </c>
      <c r="BF112">
        <v>841</v>
      </c>
      <c r="BH112">
        <v>233</v>
      </c>
    </row>
    <row r="113" spans="1:60">
      <c r="A113" t="s">
        <v>710</v>
      </c>
      <c r="F113" t="s">
        <v>710</v>
      </c>
      <c r="G113" t="s">
        <v>710</v>
      </c>
      <c r="H113" t="s">
        <v>466</v>
      </c>
      <c r="I113">
        <v>41</v>
      </c>
      <c r="J113">
        <v>410</v>
      </c>
      <c r="K113" t="s">
        <v>469</v>
      </c>
      <c r="L113">
        <v>5</v>
      </c>
      <c r="M113">
        <v>50</v>
      </c>
      <c r="N113">
        <v>24400</v>
      </c>
      <c r="P113" t="s">
        <v>711</v>
      </c>
      <c r="Q113" t="s">
        <v>712</v>
      </c>
      <c r="S113">
        <v>87</v>
      </c>
      <c r="T113">
        <v>68</v>
      </c>
      <c r="V113">
        <v>2614</v>
      </c>
      <c r="W113">
        <v>361</v>
      </c>
      <c r="Y113">
        <v>1495</v>
      </c>
      <c r="Z113">
        <v>289</v>
      </c>
      <c r="AB113">
        <v>102</v>
      </c>
      <c r="AC113">
        <v>86</v>
      </c>
      <c r="AE113">
        <v>31</v>
      </c>
      <c r="AF113">
        <v>30</v>
      </c>
      <c r="AH113">
        <v>177</v>
      </c>
      <c r="AI113">
        <v>121</v>
      </c>
      <c r="AK113">
        <v>151</v>
      </c>
      <c r="AL113">
        <v>107</v>
      </c>
      <c r="AN113">
        <v>97</v>
      </c>
      <c r="AO113">
        <v>52</v>
      </c>
      <c r="AQ113">
        <v>225</v>
      </c>
      <c r="AR113">
        <v>128</v>
      </c>
      <c r="AT113">
        <v>130</v>
      </c>
      <c r="AU113">
        <v>86</v>
      </c>
      <c r="AW113">
        <v>249</v>
      </c>
      <c r="AX113">
        <v>109</v>
      </c>
      <c r="AZ113">
        <v>490</v>
      </c>
      <c r="BA113">
        <v>161</v>
      </c>
      <c r="BC113">
        <v>1000</v>
      </c>
      <c r="BD113">
        <v>234</v>
      </c>
      <c r="BF113">
        <v>1003</v>
      </c>
      <c r="BH113">
        <v>1664</v>
      </c>
    </row>
    <row r="114" spans="1:60">
      <c r="A114" t="s">
        <v>713</v>
      </c>
      <c r="F114" t="s">
        <v>713</v>
      </c>
      <c r="G114" t="s">
        <v>713</v>
      </c>
      <c r="H114" t="s">
        <v>466</v>
      </c>
      <c r="I114">
        <v>41</v>
      </c>
      <c r="J114">
        <v>410</v>
      </c>
      <c r="K114" t="s">
        <v>469</v>
      </c>
      <c r="L114">
        <v>5</v>
      </c>
      <c r="M114">
        <v>50</v>
      </c>
      <c r="N114">
        <v>980000</v>
      </c>
      <c r="P114" t="s">
        <v>241</v>
      </c>
      <c r="Q114" t="s">
        <v>714</v>
      </c>
      <c r="S114">
        <v>28</v>
      </c>
      <c r="T114">
        <v>48</v>
      </c>
      <c r="V114">
        <v>70</v>
      </c>
      <c r="W114">
        <v>77</v>
      </c>
      <c r="Y114">
        <v>4</v>
      </c>
      <c r="Z114">
        <v>32</v>
      </c>
      <c r="AB114">
        <v>0</v>
      </c>
      <c r="AC114">
        <v>12</v>
      </c>
      <c r="AE114">
        <v>0</v>
      </c>
      <c r="AF114">
        <v>12</v>
      </c>
      <c r="AH114">
        <v>0</v>
      </c>
      <c r="AI114">
        <v>12</v>
      </c>
      <c r="AK114">
        <v>18</v>
      </c>
      <c r="AL114">
        <v>27</v>
      </c>
      <c r="AN114">
        <v>0</v>
      </c>
      <c r="AO114">
        <v>12</v>
      </c>
      <c r="AQ114">
        <v>0</v>
      </c>
      <c r="AR114">
        <v>12</v>
      </c>
      <c r="AT114">
        <v>0</v>
      </c>
      <c r="AU114">
        <v>12</v>
      </c>
      <c r="AW114">
        <v>4</v>
      </c>
      <c r="AX114">
        <v>14</v>
      </c>
      <c r="AZ114">
        <v>8</v>
      </c>
      <c r="BA114">
        <v>8</v>
      </c>
      <c r="BC114">
        <v>0</v>
      </c>
      <c r="BD114">
        <v>27</v>
      </c>
      <c r="BF114">
        <v>17</v>
      </c>
      <c r="BH114">
        <v>19</v>
      </c>
    </row>
    <row r="115" spans="1:60">
      <c r="A115" t="s">
        <v>715</v>
      </c>
      <c r="B115" t="s">
        <v>716</v>
      </c>
      <c r="C115" t="s">
        <v>716</v>
      </c>
      <c r="D115" t="s">
        <v>716</v>
      </c>
      <c r="E115" t="s">
        <v>715</v>
      </c>
      <c r="F115" t="s">
        <v>715</v>
      </c>
      <c r="G115" t="s">
        <v>715</v>
      </c>
      <c r="H115" t="s">
        <v>466</v>
      </c>
      <c r="I115">
        <v>41</v>
      </c>
      <c r="J115">
        <v>410</v>
      </c>
      <c r="K115" t="s">
        <v>717</v>
      </c>
      <c r="L115">
        <v>51</v>
      </c>
      <c r="M115">
        <v>510</v>
      </c>
      <c r="N115">
        <v>100</v>
      </c>
      <c r="O115" t="s">
        <v>134</v>
      </c>
      <c r="P115" t="s">
        <v>134</v>
      </c>
      <c r="Q115" t="s">
        <v>718</v>
      </c>
      <c r="R115">
        <v>69</v>
      </c>
      <c r="S115">
        <v>16</v>
      </c>
      <c r="T115">
        <v>52</v>
      </c>
      <c r="U115">
        <v>1977</v>
      </c>
      <c r="V115">
        <v>1895</v>
      </c>
      <c r="W115">
        <v>351</v>
      </c>
      <c r="X115">
        <v>1801</v>
      </c>
      <c r="Y115">
        <v>2567</v>
      </c>
      <c r="Z115">
        <v>340</v>
      </c>
      <c r="AA115">
        <v>109</v>
      </c>
      <c r="AB115">
        <v>123</v>
      </c>
      <c r="AC115">
        <v>108</v>
      </c>
      <c r="AD115">
        <v>160</v>
      </c>
      <c r="AE115">
        <v>46</v>
      </c>
      <c r="AF115">
        <v>41</v>
      </c>
      <c r="AG115">
        <v>124</v>
      </c>
      <c r="AH115">
        <v>60</v>
      </c>
      <c r="AI115">
        <v>47</v>
      </c>
      <c r="AJ115">
        <v>173</v>
      </c>
      <c r="AK115">
        <v>152</v>
      </c>
      <c r="AL115">
        <v>138</v>
      </c>
      <c r="AM115">
        <v>158</v>
      </c>
      <c r="AN115">
        <v>118</v>
      </c>
      <c r="AO115">
        <v>88</v>
      </c>
      <c r="AP115">
        <v>225</v>
      </c>
      <c r="AQ115">
        <v>132</v>
      </c>
      <c r="AR115">
        <v>104</v>
      </c>
      <c r="AS115">
        <v>210</v>
      </c>
      <c r="AT115">
        <v>106</v>
      </c>
      <c r="AU115">
        <v>63</v>
      </c>
      <c r="AV115">
        <v>240</v>
      </c>
      <c r="AW115">
        <v>519</v>
      </c>
      <c r="AX115">
        <v>172</v>
      </c>
      <c r="AY115">
        <v>545</v>
      </c>
      <c r="AZ115">
        <v>546</v>
      </c>
      <c r="BA115">
        <v>152</v>
      </c>
      <c r="BB115">
        <v>531</v>
      </c>
      <c r="BC115">
        <v>1020</v>
      </c>
      <c r="BD115">
        <v>213</v>
      </c>
      <c r="BE115">
        <v>1407</v>
      </c>
      <c r="BF115">
        <v>1600</v>
      </c>
      <c r="BG115">
        <v>1060</v>
      </c>
      <c r="BH115">
        <v>1166</v>
      </c>
    </row>
    <row r="116" spans="1:60">
      <c r="A116" t="s">
        <v>719</v>
      </c>
      <c r="B116" t="s">
        <v>720</v>
      </c>
      <c r="C116" t="s">
        <v>720</v>
      </c>
      <c r="D116" t="s">
        <v>720</v>
      </c>
      <c r="E116" t="s">
        <v>719</v>
      </c>
      <c r="F116" t="s">
        <v>719</v>
      </c>
      <c r="G116" t="s">
        <v>719</v>
      </c>
      <c r="H116" t="s">
        <v>466</v>
      </c>
      <c r="I116">
        <v>41</v>
      </c>
      <c r="J116">
        <v>410</v>
      </c>
      <c r="K116" t="s">
        <v>717</v>
      </c>
      <c r="L116">
        <v>51</v>
      </c>
      <c r="M116">
        <v>510</v>
      </c>
      <c r="N116">
        <v>200</v>
      </c>
      <c r="O116" t="s">
        <v>135</v>
      </c>
      <c r="P116" t="s">
        <v>135</v>
      </c>
      <c r="Q116" t="s">
        <v>721</v>
      </c>
      <c r="R116">
        <v>206</v>
      </c>
      <c r="S116">
        <v>68</v>
      </c>
      <c r="T116">
        <v>76</v>
      </c>
      <c r="U116">
        <v>2281</v>
      </c>
      <c r="V116">
        <v>2145</v>
      </c>
      <c r="W116">
        <v>326</v>
      </c>
      <c r="X116">
        <v>1583</v>
      </c>
      <c r="Y116">
        <v>2187</v>
      </c>
      <c r="Z116">
        <v>294</v>
      </c>
      <c r="AA116">
        <v>385</v>
      </c>
      <c r="AB116">
        <v>284</v>
      </c>
      <c r="AC116">
        <v>137</v>
      </c>
      <c r="AD116">
        <v>258</v>
      </c>
      <c r="AE116">
        <v>203</v>
      </c>
      <c r="AF116">
        <v>92</v>
      </c>
      <c r="AG116">
        <v>313</v>
      </c>
      <c r="AH116">
        <v>292</v>
      </c>
      <c r="AI116">
        <v>121</v>
      </c>
      <c r="AJ116">
        <v>158</v>
      </c>
      <c r="AK116">
        <v>160</v>
      </c>
      <c r="AL116">
        <v>83</v>
      </c>
      <c r="AM116">
        <v>165</v>
      </c>
      <c r="AN116">
        <v>71</v>
      </c>
      <c r="AO116">
        <v>54</v>
      </c>
      <c r="AP116">
        <v>207</v>
      </c>
      <c r="AQ116">
        <v>91</v>
      </c>
      <c r="AR116">
        <v>51</v>
      </c>
      <c r="AS116">
        <v>170</v>
      </c>
      <c r="AT116">
        <v>204</v>
      </c>
      <c r="AU116">
        <v>98</v>
      </c>
      <c r="AV116">
        <v>210</v>
      </c>
      <c r="AW116">
        <v>135</v>
      </c>
      <c r="AX116">
        <v>73</v>
      </c>
      <c r="AY116">
        <v>508</v>
      </c>
      <c r="AZ116">
        <v>457</v>
      </c>
      <c r="BA116">
        <v>171</v>
      </c>
      <c r="BB116">
        <v>484</v>
      </c>
      <c r="BC116">
        <v>980</v>
      </c>
      <c r="BD116">
        <v>201</v>
      </c>
      <c r="BE116">
        <v>1289</v>
      </c>
      <c r="BF116">
        <v>1264</v>
      </c>
      <c r="BG116">
        <v>1566</v>
      </c>
      <c r="BH116">
        <v>1607</v>
      </c>
    </row>
    <row r="117" spans="1:60">
      <c r="A117" t="s">
        <v>722</v>
      </c>
      <c r="B117" t="s">
        <v>722</v>
      </c>
      <c r="C117" t="s">
        <v>722</v>
      </c>
      <c r="D117" t="s">
        <v>722</v>
      </c>
      <c r="E117" t="s">
        <v>722</v>
      </c>
      <c r="F117" t="s">
        <v>722</v>
      </c>
      <c r="G117" t="s">
        <v>722</v>
      </c>
      <c r="H117" t="s">
        <v>466</v>
      </c>
      <c r="I117">
        <v>41</v>
      </c>
      <c r="J117">
        <v>410</v>
      </c>
      <c r="K117" t="s">
        <v>717</v>
      </c>
      <c r="L117">
        <v>51</v>
      </c>
      <c r="M117">
        <v>510</v>
      </c>
      <c r="N117">
        <v>301</v>
      </c>
      <c r="O117" t="s">
        <v>176</v>
      </c>
      <c r="P117" t="s">
        <v>176</v>
      </c>
      <c r="Q117" t="s">
        <v>723</v>
      </c>
      <c r="R117">
        <v>189</v>
      </c>
      <c r="S117">
        <v>22</v>
      </c>
      <c r="T117">
        <v>52</v>
      </c>
      <c r="U117">
        <v>1716</v>
      </c>
      <c r="V117">
        <v>1871</v>
      </c>
      <c r="W117">
        <v>318</v>
      </c>
      <c r="X117">
        <v>1166</v>
      </c>
      <c r="Y117">
        <v>1534</v>
      </c>
      <c r="Z117">
        <v>252</v>
      </c>
      <c r="AA117">
        <v>266</v>
      </c>
      <c r="AB117">
        <v>217</v>
      </c>
      <c r="AC117">
        <v>115</v>
      </c>
      <c r="AD117">
        <v>160</v>
      </c>
      <c r="AE117">
        <v>238</v>
      </c>
      <c r="AF117">
        <v>110</v>
      </c>
      <c r="AG117">
        <v>98</v>
      </c>
      <c r="AH117">
        <v>64</v>
      </c>
      <c r="AI117">
        <v>64</v>
      </c>
      <c r="AJ117">
        <v>182</v>
      </c>
      <c r="AK117">
        <v>51</v>
      </c>
      <c r="AL117">
        <v>44</v>
      </c>
      <c r="AM117">
        <v>163</v>
      </c>
      <c r="AN117">
        <v>44</v>
      </c>
      <c r="AO117">
        <v>41</v>
      </c>
      <c r="AP117">
        <v>165</v>
      </c>
      <c r="AQ117">
        <v>135</v>
      </c>
      <c r="AR117">
        <v>80</v>
      </c>
      <c r="AS117">
        <v>84</v>
      </c>
      <c r="AT117">
        <v>189</v>
      </c>
      <c r="AU117">
        <v>107</v>
      </c>
      <c r="AV117">
        <v>189</v>
      </c>
      <c r="AW117">
        <v>258</v>
      </c>
      <c r="AX117">
        <v>115</v>
      </c>
      <c r="AY117">
        <v>406</v>
      </c>
      <c r="AZ117">
        <v>248</v>
      </c>
      <c r="BA117">
        <v>105</v>
      </c>
      <c r="BB117">
        <v>370</v>
      </c>
      <c r="BC117">
        <v>646</v>
      </c>
      <c r="BD117">
        <v>151</v>
      </c>
      <c r="BE117">
        <v>842</v>
      </c>
      <c r="BF117">
        <v>811</v>
      </c>
      <c r="BG117">
        <v>1244</v>
      </c>
      <c r="BH117">
        <v>1361</v>
      </c>
    </row>
    <row r="118" spans="1:60">
      <c r="A118" t="s">
        <v>724</v>
      </c>
      <c r="B118" t="s">
        <v>724</v>
      </c>
      <c r="C118" t="s">
        <v>724</v>
      </c>
      <c r="D118" t="s">
        <v>724</v>
      </c>
      <c r="E118" t="s">
        <v>724</v>
      </c>
      <c r="F118" t="s">
        <v>724</v>
      </c>
      <c r="G118" t="s">
        <v>724</v>
      </c>
      <c r="H118" t="s">
        <v>466</v>
      </c>
      <c r="I118">
        <v>41</v>
      </c>
      <c r="J118">
        <v>410</v>
      </c>
      <c r="K118" t="s">
        <v>717</v>
      </c>
      <c r="L118">
        <v>51</v>
      </c>
      <c r="M118">
        <v>510</v>
      </c>
      <c r="N118">
        <v>302</v>
      </c>
      <c r="O118" t="s">
        <v>177</v>
      </c>
      <c r="P118" t="s">
        <v>177</v>
      </c>
      <c r="Q118" t="s">
        <v>725</v>
      </c>
      <c r="R118">
        <v>99</v>
      </c>
      <c r="S118">
        <v>1</v>
      </c>
      <c r="T118">
        <v>45</v>
      </c>
      <c r="U118">
        <v>2147</v>
      </c>
      <c r="V118">
        <v>1484</v>
      </c>
      <c r="W118">
        <v>265</v>
      </c>
      <c r="X118">
        <v>2300</v>
      </c>
      <c r="Y118">
        <v>3210</v>
      </c>
      <c r="Z118">
        <v>335</v>
      </c>
      <c r="AA118">
        <v>121</v>
      </c>
      <c r="AB118">
        <v>59</v>
      </c>
      <c r="AC118">
        <v>45</v>
      </c>
      <c r="AD118">
        <v>58</v>
      </c>
      <c r="AE118">
        <v>28</v>
      </c>
      <c r="AF118">
        <v>31</v>
      </c>
      <c r="AG118">
        <v>76</v>
      </c>
      <c r="AH118">
        <v>68</v>
      </c>
      <c r="AI118">
        <v>47</v>
      </c>
      <c r="AJ118">
        <v>91</v>
      </c>
      <c r="AK118">
        <v>76</v>
      </c>
      <c r="AL118">
        <v>50</v>
      </c>
      <c r="AM118">
        <v>98</v>
      </c>
      <c r="AN118">
        <v>75</v>
      </c>
      <c r="AO118">
        <v>53</v>
      </c>
      <c r="AP118">
        <v>129</v>
      </c>
      <c r="AQ118">
        <v>80</v>
      </c>
      <c r="AR118">
        <v>76</v>
      </c>
      <c r="AS118">
        <v>159</v>
      </c>
      <c r="AT118">
        <v>54</v>
      </c>
      <c r="AU118">
        <v>41</v>
      </c>
      <c r="AV118">
        <v>231</v>
      </c>
      <c r="AW118">
        <v>56</v>
      </c>
      <c r="AX118">
        <v>44</v>
      </c>
      <c r="AY118">
        <v>573</v>
      </c>
      <c r="AZ118">
        <v>489</v>
      </c>
      <c r="BA118">
        <v>141</v>
      </c>
      <c r="BB118">
        <v>1010</v>
      </c>
      <c r="BC118">
        <v>1547</v>
      </c>
      <c r="BD118">
        <v>234</v>
      </c>
      <c r="BE118">
        <v>2269</v>
      </c>
      <c r="BF118">
        <v>2308</v>
      </c>
      <c r="BG118">
        <v>273</v>
      </c>
      <c r="BH118">
        <v>287</v>
      </c>
    </row>
    <row r="119" spans="1:60">
      <c r="A119" t="s">
        <v>726</v>
      </c>
      <c r="B119" t="s">
        <v>726</v>
      </c>
      <c r="C119" t="s">
        <v>726</v>
      </c>
      <c r="D119" t="s">
        <v>726</v>
      </c>
      <c r="E119" t="s">
        <v>726</v>
      </c>
      <c r="F119" t="s">
        <v>726</v>
      </c>
      <c r="G119" t="s">
        <v>726</v>
      </c>
      <c r="H119" t="s">
        <v>466</v>
      </c>
      <c r="I119">
        <v>41</v>
      </c>
      <c r="J119">
        <v>410</v>
      </c>
      <c r="K119" t="s">
        <v>717</v>
      </c>
      <c r="L119">
        <v>51</v>
      </c>
      <c r="M119">
        <v>510</v>
      </c>
      <c r="N119">
        <v>401</v>
      </c>
      <c r="O119" t="s">
        <v>178</v>
      </c>
      <c r="P119" t="s">
        <v>178</v>
      </c>
      <c r="Q119" t="s">
        <v>727</v>
      </c>
      <c r="R119">
        <v>92</v>
      </c>
      <c r="S119">
        <v>49</v>
      </c>
      <c r="T119">
        <v>52</v>
      </c>
      <c r="U119">
        <v>1642</v>
      </c>
      <c r="V119">
        <v>1209</v>
      </c>
      <c r="W119">
        <v>212</v>
      </c>
      <c r="X119">
        <v>682</v>
      </c>
      <c r="Y119">
        <v>1301</v>
      </c>
      <c r="Z119">
        <v>180</v>
      </c>
      <c r="AA119">
        <v>129</v>
      </c>
      <c r="AB119">
        <v>72</v>
      </c>
      <c r="AC119">
        <v>52</v>
      </c>
      <c r="AD119">
        <v>78</v>
      </c>
      <c r="AE119">
        <v>61</v>
      </c>
      <c r="AF119">
        <v>53</v>
      </c>
      <c r="AG119">
        <v>92</v>
      </c>
      <c r="AH119">
        <v>66</v>
      </c>
      <c r="AI119">
        <v>52</v>
      </c>
      <c r="AJ119">
        <v>69</v>
      </c>
      <c r="AK119">
        <v>59</v>
      </c>
      <c r="AL119">
        <v>35</v>
      </c>
      <c r="AM119">
        <v>57</v>
      </c>
      <c r="AN119">
        <v>56</v>
      </c>
      <c r="AO119">
        <v>32</v>
      </c>
      <c r="AP119">
        <v>112</v>
      </c>
      <c r="AQ119">
        <v>65</v>
      </c>
      <c r="AR119">
        <v>41</v>
      </c>
      <c r="AS119">
        <v>123</v>
      </c>
      <c r="AT119">
        <v>91</v>
      </c>
      <c r="AU119">
        <v>72</v>
      </c>
      <c r="AV119">
        <v>161</v>
      </c>
      <c r="AW119">
        <v>101</v>
      </c>
      <c r="AX119">
        <v>52</v>
      </c>
      <c r="AY119">
        <v>352</v>
      </c>
      <c r="AZ119">
        <v>208</v>
      </c>
      <c r="BA119">
        <v>77</v>
      </c>
      <c r="BB119">
        <v>247</v>
      </c>
      <c r="BC119">
        <v>738</v>
      </c>
      <c r="BD119">
        <v>145</v>
      </c>
      <c r="BE119">
        <v>1062</v>
      </c>
      <c r="BF119">
        <v>1072</v>
      </c>
      <c r="BG119">
        <v>361</v>
      </c>
      <c r="BH119">
        <v>386</v>
      </c>
    </row>
    <row r="120" spans="1:60">
      <c r="A120" t="s">
        <v>728</v>
      </c>
      <c r="B120" t="s">
        <v>728</v>
      </c>
      <c r="C120" t="s">
        <v>728</v>
      </c>
      <c r="D120" t="s">
        <v>728</v>
      </c>
      <c r="E120" t="s">
        <v>728</v>
      </c>
      <c r="F120" t="s">
        <v>728</v>
      </c>
      <c r="G120" t="s">
        <v>728</v>
      </c>
      <c r="H120" t="s">
        <v>466</v>
      </c>
      <c r="I120">
        <v>41</v>
      </c>
      <c r="J120">
        <v>410</v>
      </c>
      <c r="K120" t="s">
        <v>717</v>
      </c>
      <c r="L120">
        <v>51</v>
      </c>
      <c r="M120">
        <v>510</v>
      </c>
      <c r="N120">
        <v>402</v>
      </c>
      <c r="O120" t="s">
        <v>179</v>
      </c>
      <c r="P120" t="s">
        <v>179</v>
      </c>
      <c r="Q120" t="s">
        <v>729</v>
      </c>
      <c r="R120">
        <v>161</v>
      </c>
      <c r="S120">
        <v>194</v>
      </c>
      <c r="T120">
        <v>107</v>
      </c>
      <c r="U120">
        <v>1593</v>
      </c>
      <c r="V120">
        <v>1467</v>
      </c>
      <c r="W120">
        <v>210</v>
      </c>
      <c r="X120">
        <v>567</v>
      </c>
      <c r="Y120">
        <v>906</v>
      </c>
      <c r="Z120">
        <v>159</v>
      </c>
      <c r="AA120">
        <v>96</v>
      </c>
      <c r="AB120">
        <v>63</v>
      </c>
      <c r="AC120">
        <v>49</v>
      </c>
      <c r="AD120">
        <v>83</v>
      </c>
      <c r="AE120">
        <v>57</v>
      </c>
      <c r="AF120">
        <v>38</v>
      </c>
      <c r="AG120">
        <v>112</v>
      </c>
      <c r="AH120">
        <v>100</v>
      </c>
      <c r="AI120">
        <v>56</v>
      </c>
      <c r="AJ120">
        <v>81</v>
      </c>
      <c r="AK120">
        <v>18</v>
      </c>
      <c r="AL120">
        <v>22</v>
      </c>
      <c r="AM120">
        <v>102</v>
      </c>
      <c r="AN120">
        <v>96</v>
      </c>
      <c r="AO120">
        <v>56</v>
      </c>
      <c r="AP120">
        <v>134</v>
      </c>
      <c r="AQ120">
        <v>50</v>
      </c>
      <c r="AR120">
        <v>36</v>
      </c>
      <c r="AS120">
        <v>102</v>
      </c>
      <c r="AT120">
        <v>60</v>
      </c>
      <c r="AU120">
        <v>53</v>
      </c>
      <c r="AV120">
        <v>180</v>
      </c>
      <c r="AW120">
        <v>259</v>
      </c>
      <c r="AX120">
        <v>92</v>
      </c>
      <c r="AY120">
        <v>338</v>
      </c>
      <c r="AZ120">
        <v>291</v>
      </c>
      <c r="BA120">
        <v>102</v>
      </c>
      <c r="BB120">
        <v>176</v>
      </c>
      <c r="BC120">
        <v>509</v>
      </c>
      <c r="BD120">
        <v>114</v>
      </c>
      <c r="BE120">
        <v>982</v>
      </c>
      <c r="BF120">
        <v>1021</v>
      </c>
      <c r="BG120">
        <v>427</v>
      </c>
      <c r="BH120">
        <v>461</v>
      </c>
    </row>
    <row r="121" spans="1:60">
      <c r="A121" t="s">
        <v>730</v>
      </c>
      <c r="B121" t="s">
        <v>730</v>
      </c>
      <c r="C121" t="s">
        <v>730</v>
      </c>
      <c r="D121" t="s">
        <v>730</v>
      </c>
      <c r="E121" t="s">
        <v>730</v>
      </c>
      <c r="F121" t="s">
        <v>730</v>
      </c>
      <c r="G121" t="s">
        <v>730</v>
      </c>
      <c r="H121" t="s">
        <v>466</v>
      </c>
      <c r="I121">
        <v>41</v>
      </c>
      <c r="J121">
        <v>410</v>
      </c>
      <c r="K121" t="s">
        <v>717</v>
      </c>
      <c r="L121">
        <v>51</v>
      </c>
      <c r="M121">
        <v>510</v>
      </c>
      <c r="N121">
        <v>501</v>
      </c>
      <c r="O121" t="s">
        <v>180</v>
      </c>
      <c r="P121" t="s">
        <v>180</v>
      </c>
      <c r="Q121" t="s">
        <v>731</v>
      </c>
      <c r="R121">
        <v>174</v>
      </c>
      <c r="S121">
        <v>92</v>
      </c>
      <c r="T121">
        <v>53</v>
      </c>
      <c r="U121">
        <v>1968</v>
      </c>
      <c r="V121">
        <v>1770</v>
      </c>
      <c r="W121">
        <v>239</v>
      </c>
      <c r="X121">
        <v>316</v>
      </c>
      <c r="Y121">
        <v>820</v>
      </c>
      <c r="Z121">
        <v>187</v>
      </c>
      <c r="AA121">
        <v>174</v>
      </c>
      <c r="AB121">
        <v>75</v>
      </c>
      <c r="AC121">
        <v>41</v>
      </c>
      <c r="AD121">
        <v>78</v>
      </c>
      <c r="AE121">
        <v>125</v>
      </c>
      <c r="AF121">
        <v>61</v>
      </c>
      <c r="AG121">
        <v>73</v>
      </c>
      <c r="AH121">
        <v>28</v>
      </c>
      <c r="AI121">
        <v>26</v>
      </c>
      <c r="AJ121">
        <v>65</v>
      </c>
      <c r="AK121">
        <v>101</v>
      </c>
      <c r="AL121">
        <v>48</v>
      </c>
      <c r="AM121">
        <v>112</v>
      </c>
      <c r="AN121">
        <v>67</v>
      </c>
      <c r="AO121">
        <v>51</v>
      </c>
      <c r="AP121">
        <v>132</v>
      </c>
      <c r="AQ121">
        <v>22</v>
      </c>
      <c r="AR121">
        <v>24</v>
      </c>
      <c r="AS121">
        <v>108</v>
      </c>
      <c r="AT121">
        <v>104</v>
      </c>
      <c r="AU121">
        <v>63</v>
      </c>
      <c r="AV121">
        <v>160</v>
      </c>
      <c r="AW121">
        <v>149</v>
      </c>
      <c r="AX121">
        <v>77</v>
      </c>
      <c r="AY121">
        <v>360</v>
      </c>
      <c r="AZ121">
        <v>368</v>
      </c>
      <c r="BA121">
        <v>92</v>
      </c>
      <c r="BB121">
        <v>173</v>
      </c>
      <c r="BC121">
        <v>445</v>
      </c>
      <c r="BD121">
        <v>117</v>
      </c>
      <c r="BE121">
        <v>890</v>
      </c>
      <c r="BF121">
        <v>975</v>
      </c>
      <c r="BG121">
        <v>542</v>
      </c>
      <c r="BH121">
        <v>562</v>
      </c>
    </row>
    <row r="122" spans="1:60">
      <c r="A122" t="s">
        <v>732</v>
      </c>
      <c r="B122" t="s">
        <v>732</v>
      </c>
      <c r="C122" t="s">
        <v>732</v>
      </c>
      <c r="D122" t="s">
        <v>732</v>
      </c>
      <c r="E122" t="s">
        <v>732</v>
      </c>
      <c r="F122" t="s">
        <v>732</v>
      </c>
      <c r="G122" t="s">
        <v>732</v>
      </c>
      <c r="H122" t="s">
        <v>466</v>
      </c>
      <c r="I122">
        <v>41</v>
      </c>
      <c r="J122">
        <v>410</v>
      </c>
      <c r="K122" t="s">
        <v>717</v>
      </c>
      <c r="L122">
        <v>51</v>
      </c>
      <c r="M122">
        <v>510</v>
      </c>
      <c r="N122">
        <v>502</v>
      </c>
      <c r="O122" t="s">
        <v>181</v>
      </c>
      <c r="P122" t="s">
        <v>181</v>
      </c>
      <c r="Q122" t="s">
        <v>733</v>
      </c>
      <c r="R122">
        <v>172</v>
      </c>
      <c r="S122">
        <v>173</v>
      </c>
      <c r="T122">
        <v>78</v>
      </c>
      <c r="U122">
        <v>2229</v>
      </c>
      <c r="V122">
        <v>2137</v>
      </c>
      <c r="W122">
        <v>293</v>
      </c>
      <c r="X122">
        <v>452</v>
      </c>
      <c r="Y122">
        <v>1106</v>
      </c>
      <c r="Z122">
        <v>181</v>
      </c>
      <c r="AA122">
        <v>200</v>
      </c>
      <c r="AB122">
        <v>228</v>
      </c>
      <c r="AC122">
        <v>79</v>
      </c>
      <c r="AD122">
        <v>181</v>
      </c>
      <c r="AE122">
        <v>89</v>
      </c>
      <c r="AF122">
        <v>61</v>
      </c>
      <c r="AG122">
        <v>104</v>
      </c>
      <c r="AH122">
        <v>40</v>
      </c>
      <c r="AI122">
        <v>28</v>
      </c>
      <c r="AJ122">
        <v>136</v>
      </c>
      <c r="AK122">
        <v>69</v>
      </c>
      <c r="AL122">
        <v>62</v>
      </c>
      <c r="AM122">
        <v>145</v>
      </c>
      <c r="AN122">
        <v>110</v>
      </c>
      <c r="AO122">
        <v>57</v>
      </c>
      <c r="AP122">
        <v>153</v>
      </c>
      <c r="AQ122">
        <v>155</v>
      </c>
      <c r="AR122">
        <v>76</v>
      </c>
      <c r="AS122">
        <v>140</v>
      </c>
      <c r="AT122">
        <v>137</v>
      </c>
      <c r="AU122">
        <v>83</v>
      </c>
      <c r="AV122">
        <v>222</v>
      </c>
      <c r="AW122">
        <v>186</v>
      </c>
      <c r="AX122">
        <v>65</v>
      </c>
      <c r="AY122">
        <v>317</v>
      </c>
      <c r="AZ122">
        <v>416</v>
      </c>
      <c r="BA122">
        <v>115</v>
      </c>
      <c r="BB122">
        <v>140</v>
      </c>
      <c r="BC122">
        <v>467</v>
      </c>
      <c r="BD122">
        <v>123</v>
      </c>
      <c r="BE122">
        <v>928</v>
      </c>
      <c r="BF122">
        <v>949</v>
      </c>
      <c r="BG122">
        <v>807</v>
      </c>
      <c r="BH122">
        <v>914</v>
      </c>
    </row>
    <row r="123" spans="1:60">
      <c r="A123" t="s">
        <v>734</v>
      </c>
      <c r="B123" t="s">
        <v>734</v>
      </c>
      <c r="C123" t="s">
        <v>734</v>
      </c>
      <c r="D123" t="s">
        <v>734</v>
      </c>
      <c r="E123" t="s">
        <v>734</v>
      </c>
      <c r="F123" t="s">
        <v>734</v>
      </c>
      <c r="G123" t="s">
        <v>734</v>
      </c>
      <c r="H123" t="s">
        <v>466</v>
      </c>
      <c r="I123">
        <v>41</v>
      </c>
      <c r="J123">
        <v>410</v>
      </c>
      <c r="K123" t="s">
        <v>717</v>
      </c>
      <c r="L123">
        <v>51</v>
      </c>
      <c r="M123">
        <v>510</v>
      </c>
      <c r="N123">
        <v>601</v>
      </c>
      <c r="O123" t="s">
        <v>182</v>
      </c>
      <c r="P123" t="s">
        <v>182</v>
      </c>
      <c r="Q123" t="s">
        <v>735</v>
      </c>
      <c r="R123">
        <v>279</v>
      </c>
      <c r="S123">
        <v>334</v>
      </c>
      <c r="T123">
        <v>145</v>
      </c>
      <c r="U123">
        <v>2436</v>
      </c>
      <c r="V123">
        <v>2679</v>
      </c>
      <c r="W123">
        <v>312</v>
      </c>
      <c r="X123">
        <v>271</v>
      </c>
      <c r="Y123">
        <v>592</v>
      </c>
      <c r="Z123">
        <v>133</v>
      </c>
      <c r="AA123">
        <v>126</v>
      </c>
      <c r="AB123">
        <v>217</v>
      </c>
      <c r="AC123">
        <v>107</v>
      </c>
      <c r="AD123">
        <v>159</v>
      </c>
      <c r="AE123">
        <v>108</v>
      </c>
      <c r="AF123">
        <v>65</v>
      </c>
      <c r="AG123">
        <v>91</v>
      </c>
      <c r="AH123">
        <v>44</v>
      </c>
      <c r="AI123">
        <v>34</v>
      </c>
      <c r="AJ123">
        <v>85</v>
      </c>
      <c r="AK123">
        <v>147</v>
      </c>
      <c r="AL123">
        <v>69</v>
      </c>
      <c r="AM123">
        <v>155</v>
      </c>
      <c r="AN123">
        <v>145</v>
      </c>
      <c r="AO123">
        <v>74</v>
      </c>
      <c r="AP123">
        <v>159</v>
      </c>
      <c r="AQ123">
        <v>205</v>
      </c>
      <c r="AR123">
        <v>92</v>
      </c>
      <c r="AS123">
        <v>138</v>
      </c>
      <c r="AT123">
        <v>80</v>
      </c>
      <c r="AU123">
        <v>54</v>
      </c>
      <c r="AV123">
        <v>259</v>
      </c>
      <c r="AW123">
        <v>189</v>
      </c>
      <c r="AX123">
        <v>94</v>
      </c>
      <c r="AY123">
        <v>383</v>
      </c>
      <c r="AZ123">
        <v>408</v>
      </c>
      <c r="BA123">
        <v>105</v>
      </c>
      <c r="BB123">
        <v>167</v>
      </c>
      <c r="BC123">
        <v>395</v>
      </c>
      <c r="BD123">
        <v>127</v>
      </c>
      <c r="BE123">
        <v>1097</v>
      </c>
      <c r="BF123">
        <v>1087</v>
      </c>
      <c r="BG123">
        <v>625</v>
      </c>
      <c r="BH123">
        <v>736</v>
      </c>
    </row>
    <row r="124" spans="1:60">
      <c r="A124" t="s">
        <v>736</v>
      </c>
      <c r="B124" t="s">
        <v>736</v>
      </c>
      <c r="C124" t="s">
        <v>736</v>
      </c>
      <c r="D124" t="s">
        <v>736</v>
      </c>
      <c r="E124" t="s">
        <v>736</v>
      </c>
      <c r="F124" t="s">
        <v>736</v>
      </c>
      <c r="G124" t="s">
        <v>736</v>
      </c>
      <c r="H124" t="s">
        <v>466</v>
      </c>
      <c r="I124">
        <v>41</v>
      </c>
      <c r="J124">
        <v>410</v>
      </c>
      <c r="K124" t="s">
        <v>717</v>
      </c>
      <c r="L124">
        <v>51</v>
      </c>
      <c r="M124">
        <v>510</v>
      </c>
      <c r="N124">
        <v>602</v>
      </c>
      <c r="O124" t="s">
        <v>183</v>
      </c>
      <c r="P124" t="s">
        <v>183</v>
      </c>
      <c r="Q124" t="s">
        <v>737</v>
      </c>
      <c r="R124">
        <v>270</v>
      </c>
      <c r="S124">
        <v>224</v>
      </c>
      <c r="T124">
        <v>138</v>
      </c>
      <c r="U124">
        <v>2480</v>
      </c>
      <c r="V124">
        <v>2856</v>
      </c>
      <c r="W124">
        <v>374</v>
      </c>
      <c r="X124">
        <v>240</v>
      </c>
      <c r="Y124">
        <v>397</v>
      </c>
      <c r="Z124">
        <v>121</v>
      </c>
      <c r="AA124">
        <v>155</v>
      </c>
      <c r="AB124">
        <v>134</v>
      </c>
      <c r="AC124">
        <v>84</v>
      </c>
      <c r="AD124">
        <v>114</v>
      </c>
      <c r="AE124">
        <v>68</v>
      </c>
      <c r="AF124">
        <v>51</v>
      </c>
      <c r="AG124">
        <v>102</v>
      </c>
      <c r="AH124">
        <v>170</v>
      </c>
      <c r="AI124">
        <v>102</v>
      </c>
      <c r="AJ124">
        <v>119</v>
      </c>
      <c r="AK124">
        <v>74</v>
      </c>
      <c r="AL124">
        <v>43</v>
      </c>
      <c r="AM124">
        <v>183</v>
      </c>
      <c r="AN124">
        <v>118</v>
      </c>
      <c r="AO124">
        <v>72</v>
      </c>
      <c r="AP124">
        <v>144</v>
      </c>
      <c r="AQ124">
        <v>207</v>
      </c>
      <c r="AR124">
        <v>110</v>
      </c>
      <c r="AS124">
        <v>136</v>
      </c>
      <c r="AT124">
        <v>177</v>
      </c>
      <c r="AU124">
        <v>90</v>
      </c>
      <c r="AV124">
        <v>222</v>
      </c>
      <c r="AW124">
        <v>219</v>
      </c>
      <c r="AX124">
        <v>110</v>
      </c>
      <c r="AY124">
        <v>335</v>
      </c>
      <c r="AZ124">
        <v>376</v>
      </c>
      <c r="BA124">
        <v>122</v>
      </c>
      <c r="BB124">
        <v>139</v>
      </c>
      <c r="BC124">
        <v>288</v>
      </c>
      <c r="BD124">
        <v>108</v>
      </c>
      <c r="BE124">
        <v>1016</v>
      </c>
      <c r="BF124">
        <v>1111</v>
      </c>
      <c r="BG124">
        <v>632</v>
      </c>
      <c r="BH124">
        <v>699</v>
      </c>
    </row>
    <row r="125" spans="1:60">
      <c r="A125" t="s">
        <v>738</v>
      </c>
      <c r="B125" t="s">
        <v>738</v>
      </c>
      <c r="C125" t="s">
        <v>738</v>
      </c>
      <c r="D125" t="s">
        <v>738</v>
      </c>
      <c r="E125" t="s">
        <v>738</v>
      </c>
      <c r="F125" t="s">
        <v>738</v>
      </c>
      <c r="G125" t="s">
        <v>738</v>
      </c>
      <c r="H125" t="s">
        <v>466</v>
      </c>
      <c r="I125">
        <v>41</v>
      </c>
      <c r="J125">
        <v>410</v>
      </c>
      <c r="K125" t="s">
        <v>717</v>
      </c>
      <c r="L125">
        <v>51</v>
      </c>
      <c r="M125">
        <v>510</v>
      </c>
      <c r="N125">
        <v>701</v>
      </c>
      <c r="O125" t="s">
        <v>184</v>
      </c>
      <c r="P125" t="s">
        <v>184</v>
      </c>
      <c r="Q125" t="s">
        <v>739</v>
      </c>
      <c r="R125">
        <v>319</v>
      </c>
      <c r="S125">
        <v>242</v>
      </c>
      <c r="T125">
        <v>103</v>
      </c>
      <c r="U125">
        <v>2228</v>
      </c>
      <c r="V125">
        <v>1961</v>
      </c>
      <c r="W125">
        <v>295</v>
      </c>
      <c r="X125">
        <v>591</v>
      </c>
      <c r="Y125">
        <v>1249</v>
      </c>
      <c r="Z125">
        <v>189</v>
      </c>
      <c r="AA125">
        <v>102</v>
      </c>
      <c r="AB125">
        <v>185</v>
      </c>
      <c r="AC125">
        <v>87</v>
      </c>
      <c r="AD125">
        <v>97</v>
      </c>
      <c r="AE125">
        <v>81</v>
      </c>
      <c r="AF125">
        <v>46</v>
      </c>
      <c r="AG125">
        <v>180</v>
      </c>
      <c r="AH125">
        <v>152</v>
      </c>
      <c r="AI125">
        <v>73</v>
      </c>
      <c r="AJ125">
        <v>102</v>
      </c>
      <c r="AK125">
        <v>90</v>
      </c>
      <c r="AL125">
        <v>46</v>
      </c>
      <c r="AM125">
        <v>152</v>
      </c>
      <c r="AN125">
        <v>133</v>
      </c>
      <c r="AO125">
        <v>89</v>
      </c>
      <c r="AP125">
        <v>184</v>
      </c>
      <c r="AQ125">
        <v>83</v>
      </c>
      <c r="AR125">
        <v>49</v>
      </c>
      <c r="AS125">
        <v>92</v>
      </c>
      <c r="AT125">
        <v>16</v>
      </c>
      <c r="AU125">
        <v>19</v>
      </c>
      <c r="AV125">
        <v>187</v>
      </c>
      <c r="AW125">
        <v>145</v>
      </c>
      <c r="AX125">
        <v>65</v>
      </c>
      <c r="AY125">
        <v>424</v>
      </c>
      <c r="AZ125">
        <v>344</v>
      </c>
      <c r="BA125">
        <v>120</v>
      </c>
      <c r="BB125">
        <v>300</v>
      </c>
      <c r="BC125">
        <v>610</v>
      </c>
      <c r="BD125">
        <v>139</v>
      </c>
      <c r="BE125">
        <v>1084</v>
      </c>
      <c r="BF125">
        <v>1112</v>
      </c>
      <c r="BG125">
        <v>736</v>
      </c>
      <c r="BH125">
        <v>789</v>
      </c>
    </row>
    <row r="126" spans="1:60">
      <c r="A126" t="s">
        <v>740</v>
      </c>
      <c r="B126" t="s">
        <v>740</v>
      </c>
      <c r="C126" t="s">
        <v>740</v>
      </c>
      <c r="D126" t="s">
        <v>740</v>
      </c>
      <c r="E126" t="s">
        <v>740</v>
      </c>
      <c r="F126" t="s">
        <v>740</v>
      </c>
      <c r="G126" t="s">
        <v>740</v>
      </c>
      <c r="H126" t="s">
        <v>466</v>
      </c>
      <c r="I126">
        <v>41</v>
      </c>
      <c r="J126">
        <v>410</v>
      </c>
      <c r="K126" t="s">
        <v>717</v>
      </c>
      <c r="L126">
        <v>51</v>
      </c>
      <c r="M126">
        <v>510</v>
      </c>
      <c r="N126">
        <v>702</v>
      </c>
      <c r="O126" t="s">
        <v>185</v>
      </c>
      <c r="P126" t="s">
        <v>185</v>
      </c>
      <c r="Q126" t="s">
        <v>741</v>
      </c>
      <c r="R126">
        <v>196</v>
      </c>
      <c r="S126">
        <v>294</v>
      </c>
      <c r="T126">
        <v>113</v>
      </c>
      <c r="U126">
        <v>2611</v>
      </c>
      <c r="V126">
        <v>1950</v>
      </c>
      <c r="W126">
        <v>276</v>
      </c>
      <c r="X126">
        <v>553</v>
      </c>
      <c r="Y126">
        <v>1160</v>
      </c>
      <c r="Z126">
        <v>223</v>
      </c>
      <c r="AA126">
        <v>189</v>
      </c>
      <c r="AB126">
        <v>208</v>
      </c>
      <c r="AC126">
        <v>100</v>
      </c>
      <c r="AD126">
        <v>82</v>
      </c>
      <c r="AE126">
        <v>130</v>
      </c>
      <c r="AF126">
        <v>80</v>
      </c>
      <c r="AG126">
        <v>127</v>
      </c>
      <c r="AH126">
        <v>115</v>
      </c>
      <c r="AI126">
        <v>55</v>
      </c>
      <c r="AJ126">
        <v>131</v>
      </c>
      <c r="AK126">
        <v>107</v>
      </c>
      <c r="AL126">
        <v>57</v>
      </c>
      <c r="AM126">
        <v>90</v>
      </c>
      <c r="AN126">
        <v>122</v>
      </c>
      <c r="AO126">
        <v>68</v>
      </c>
      <c r="AP126">
        <v>100</v>
      </c>
      <c r="AQ126">
        <v>102</v>
      </c>
      <c r="AR126">
        <v>66</v>
      </c>
      <c r="AS126">
        <v>98</v>
      </c>
      <c r="AT126">
        <v>103</v>
      </c>
      <c r="AU126">
        <v>71</v>
      </c>
      <c r="AV126">
        <v>330</v>
      </c>
      <c r="AW126">
        <v>175</v>
      </c>
      <c r="AX126">
        <v>80</v>
      </c>
      <c r="AY126">
        <v>448</v>
      </c>
      <c r="AZ126">
        <v>453</v>
      </c>
      <c r="BA126">
        <v>129</v>
      </c>
      <c r="BB126">
        <v>223</v>
      </c>
      <c r="BC126">
        <v>470</v>
      </c>
      <c r="BD126">
        <v>144</v>
      </c>
      <c r="BE126">
        <v>1156</v>
      </c>
      <c r="BF126">
        <v>1220</v>
      </c>
      <c r="BG126">
        <v>656</v>
      </c>
      <c r="BH126">
        <v>742</v>
      </c>
    </row>
    <row r="127" spans="1:60">
      <c r="A127" t="s">
        <v>742</v>
      </c>
      <c r="B127" t="s">
        <v>742</v>
      </c>
      <c r="C127" t="s">
        <v>742</v>
      </c>
      <c r="D127" t="s">
        <v>742</v>
      </c>
      <c r="E127" t="s">
        <v>742</v>
      </c>
      <c r="F127" t="s">
        <v>742</v>
      </c>
      <c r="G127" t="s">
        <v>742</v>
      </c>
      <c r="H127" t="s">
        <v>466</v>
      </c>
      <c r="I127">
        <v>41</v>
      </c>
      <c r="J127">
        <v>410</v>
      </c>
      <c r="K127" t="s">
        <v>717</v>
      </c>
      <c r="L127">
        <v>51</v>
      </c>
      <c r="M127">
        <v>510</v>
      </c>
      <c r="N127">
        <v>801</v>
      </c>
      <c r="O127" t="s">
        <v>250</v>
      </c>
      <c r="P127" t="s">
        <v>250</v>
      </c>
      <c r="Q127" t="s">
        <v>743</v>
      </c>
      <c r="R127">
        <v>123</v>
      </c>
      <c r="S127">
        <v>133</v>
      </c>
      <c r="T127">
        <v>68</v>
      </c>
      <c r="U127">
        <v>2116</v>
      </c>
      <c r="V127">
        <v>1624</v>
      </c>
      <c r="W127">
        <v>248</v>
      </c>
      <c r="X127">
        <v>1039</v>
      </c>
      <c r="Y127">
        <v>1800</v>
      </c>
      <c r="Z127">
        <v>262</v>
      </c>
      <c r="AA127">
        <v>181</v>
      </c>
      <c r="AB127">
        <v>94</v>
      </c>
      <c r="AC127">
        <v>60</v>
      </c>
      <c r="AD127">
        <v>137</v>
      </c>
      <c r="AE127">
        <v>115</v>
      </c>
      <c r="AF127">
        <v>43</v>
      </c>
      <c r="AG127">
        <v>134</v>
      </c>
      <c r="AH127">
        <v>91</v>
      </c>
      <c r="AI127">
        <v>51</v>
      </c>
      <c r="AJ127">
        <v>91</v>
      </c>
      <c r="AK127">
        <v>109</v>
      </c>
      <c r="AL127">
        <v>64</v>
      </c>
      <c r="AM127">
        <v>109</v>
      </c>
      <c r="AN127">
        <v>89</v>
      </c>
      <c r="AO127">
        <v>55</v>
      </c>
      <c r="AP127">
        <v>168</v>
      </c>
      <c r="AQ127">
        <v>65</v>
      </c>
      <c r="AR127">
        <v>42</v>
      </c>
      <c r="AS127">
        <v>143</v>
      </c>
      <c r="AT127">
        <v>50</v>
      </c>
      <c r="AU127">
        <v>35</v>
      </c>
      <c r="AV127">
        <v>253</v>
      </c>
      <c r="AW127">
        <v>244</v>
      </c>
      <c r="AX127">
        <v>100</v>
      </c>
      <c r="AY127">
        <v>444</v>
      </c>
      <c r="AZ127">
        <v>397</v>
      </c>
      <c r="BA127">
        <v>115</v>
      </c>
      <c r="BB127">
        <v>265</v>
      </c>
      <c r="BC127">
        <v>734</v>
      </c>
      <c r="BD127">
        <v>146</v>
      </c>
      <c r="BE127">
        <v>1165</v>
      </c>
      <c r="BF127">
        <v>1189</v>
      </c>
      <c r="BG127">
        <v>763</v>
      </c>
      <c r="BH127">
        <v>788</v>
      </c>
    </row>
    <row r="128" spans="1:60">
      <c r="A128" t="s">
        <v>744</v>
      </c>
      <c r="B128" t="s">
        <v>744</v>
      </c>
      <c r="C128" t="s">
        <v>744</v>
      </c>
      <c r="D128" t="s">
        <v>744</v>
      </c>
      <c r="E128" t="s">
        <v>744</v>
      </c>
      <c r="F128" t="s">
        <v>744</v>
      </c>
      <c r="G128" t="s">
        <v>744</v>
      </c>
      <c r="H128" t="s">
        <v>466</v>
      </c>
      <c r="I128">
        <v>41</v>
      </c>
      <c r="J128">
        <v>410</v>
      </c>
      <c r="K128" t="s">
        <v>717</v>
      </c>
      <c r="L128">
        <v>51</v>
      </c>
      <c r="M128">
        <v>510</v>
      </c>
      <c r="N128">
        <v>802</v>
      </c>
      <c r="O128" t="s">
        <v>251</v>
      </c>
      <c r="P128" t="s">
        <v>251</v>
      </c>
      <c r="Q128" t="s">
        <v>745</v>
      </c>
      <c r="R128">
        <v>216</v>
      </c>
      <c r="S128">
        <v>114</v>
      </c>
      <c r="T128">
        <v>70</v>
      </c>
      <c r="U128">
        <v>2225</v>
      </c>
      <c r="V128">
        <v>1928</v>
      </c>
      <c r="W128">
        <v>270</v>
      </c>
      <c r="X128">
        <v>638</v>
      </c>
      <c r="Y128">
        <v>1386</v>
      </c>
      <c r="Z128">
        <v>208</v>
      </c>
      <c r="AA128">
        <v>247</v>
      </c>
      <c r="AB128">
        <v>172</v>
      </c>
      <c r="AC128">
        <v>89</v>
      </c>
      <c r="AD128">
        <v>154</v>
      </c>
      <c r="AE128">
        <v>117</v>
      </c>
      <c r="AF128">
        <v>75</v>
      </c>
      <c r="AG128">
        <v>128</v>
      </c>
      <c r="AH128">
        <v>101</v>
      </c>
      <c r="AI128">
        <v>60</v>
      </c>
      <c r="AJ128">
        <v>108</v>
      </c>
      <c r="AK128">
        <v>99</v>
      </c>
      <c r="AL128">
        <v>52</v>
      </c>
      <c r="AM128">
        <v>198</v>
      </c>
      <c r="AN128">
        <v>150</v>
      </c>
      <c r="AO128">
        <v>83</v>
      </c>
      <c r="AP128">
        <v>171</v>
      </c>
      <c r="AQ128">
        <v>260</v>
      </c>
      <c r="AR128">
        <v>109</v>
      </c>
      <c r="AS128">
        <v>155</v>
      </c>
      <c r="AT128">
        <v>73</v>
      </c>
      <c r="AU128">
        <v>56</v>
      </c>
      <c r="AV128">
        <v>222</v>
      </c>
      <c r="AW128">
        <v>207</v>
      </c>
      <c r="AX128">
        <v>93</v>
      </c>
      <c r="AY128">
        <v>345</v>
      </c>
      <c r="AZ128">
        <v>447</v>
      </c>
      <c r="BA128">
        <v>126</v>
      </c>
      <c r="BB128">
        <v>232</v>
      </c>
      <c r="BC128">
        <v>505</v>
      </c>
      <c r="BD128">
        <v>120</v>
      </c>
      <c r="BE128">
        <v>911</v>
      </c>
      <c r="BF128">
        <v>930</v>
      </c>
      <c r="BG128">
        <v>1048</v>
      </c>
      <c r="BH128">
        <v>1100</v>
      </c>
    </row>
    <row r="129" spans="1:60">
      <c r="A129" t="s">
        <v>746</v>
      </c>
      <c r="B129" t="s">
        <v>746</v>
      </c>
      <c r="C129" t="s">
        <v>746</v>
      </c>
      <c r="D129" t="s">
        <v>746</v>
      </c>
      <c r="E129" t="s">
        <v>746</v>
      </c>
      <c r="F129" t="s">
        <v>746</v>
      </c>
      <c r="G129" t="s">
        <v>746</v>
      </c>
      <c r="H129" t="s">
        <v>466</v>
      </c>
      <c r="I129">
        <v>41</v>
      </c>
      <c r="J129">
        <v>410</v>
      </c>
      <c r="K129" t="s">
        <v>717</v>
      </c>
      <c r="L129">
        <v>51</v>
      </c>
      <c r="M129">
        <v>510</v>
      </c>
      <c r="N129">
        <v>901</v>
      </c>
      <c r="O129" t="s">
        <v>186</v>
      </c>
      <c r="P129" t="s">
        <v>186</v>
      </c>
      <c r="Q129" t="s">
        <v>747</v>
      </c>
      <c r="R129">
        <v>101</v>
      </c>
      <c r="S129">
        <v>12</v>
      </c>
      <c r="T129">
        <v>37</v>
      </c>
      <c r="U129">
        <v>1446</v>
      </c>
      <c r="V129">
        <v>1219</v>
      </c>
      <c r="W129">
        <v>211</v>
      </c>
      <c r="X129">
        <v>1277</v>
      </c>
      <c r="Y129">
        <v>1594</v>
      </c>
      <c r="Z129">
        <v>213</v>
      </c>
      <c r="AA129">
        <v>150</v>
      </c>
      <c r="AB129">
        <v>155</v>
      </c>
      <c r="AC129">
        <v>83</v>
      </c>
      <c r="AD129">
        <v>114</v>
      </c>
      <c r="AE129">
        <v>143</v>
      </c>
      <c r="AF129">
        <v>78</v>
      </c>
      <c r="AG129">
        <v>70</v>
      </c>
      <c r="AH129">
        <v>138</v>
      </c>
      <c r="AI129">
        <v>80</v>
      </c>
      <c r="AJ129">
        <v>101</v>
      </c>
      <c r="AK129">
        <v>108</v>
      </c>
      <c r="AL129">
        <v>63</v>
      </c>
      <c r="AM129">
        <v>173</v>
      </c>
      <c r="AN129">
        <v>33</v>
      </c>
      <c r="AO129">
        <v>24</v>
      </c>
      <c r="AP129">
        <v>130</v>
      </c>
      <c r="AQ129">
        <v>68</v>
      </c>
      <c r="AR129">
        <v>50</v>
      </c>
      <c r="AS129">
        <v>78</v>
      </c>
      <c r="AT129">
        <v>46</v>
      </c>
      <c r="AU129">
        <v>32</v>
      </c>
      <c r="AV129">
        <v>225</v>
      </c>
      <c r="AW129">
        <v>84</v>
      </c>
      <c r="AX129">
        <v>65</v>
      </c>
      <c r="AY129">
        <v>332</v>
      </c>
      <c r="AZ129">
        <v>371</v>
      </c>
      <c r="BA129">
        <v>104</v>
      </c>
      <c r="BB129">
        <v>330</v>
      </c>
      <c r="BC129">
        <v>543</v>
      </c>
      <c r="BD129">
        <v>117</v>
      </c>
      <c r="BE129">
        <v>910</v>
      </c>
      <c r="BF129">
        <v>974</v>
      </c>
      <c r="BG129">
        <v>789</v>
      </c>
      <c r="BH129">
        <v>786</v>
      </c>
    </row>
    <row r="130" spans="1:60">
      <c r="A130" t="s">
        <v>748</v>
      </c>
      <c r="B130" t="s">
        <v>748</v>
      </c>
      <c r="C130" t="s">
        <v>748</v>
      </c>
      <c r="D130" t="s">
        <v>748</v>
      </c>
      <c r="E130" t="s">
        <v>748</v>
      </c>
      <c r="F130" t="s">
        <v>748</v>
      </c>
      <c r="G130" t="s">
        <v>748</v>
      </c>
      <c r="H130" t="s">
        <v>466</v>
      </c>
      <c r="I130">
        <v>41</v>
      </c>
      <c r="J130">
        <v>410</v>
      </c>
      <c r="K130" t="s">
        <v>717</v>
      </c>
      <c r="L130">
        <v>51</v>
      </c>
      <c r="M130">
        <v>510</v>
      </c>
      <c r="N130">
        <v>902</v>
      </c>
      <c r="O130" t="s">
        <v>187</v>
      </c>
      <c r="P130" t="s">
        <v>187</v>
      </c>
      <c r="Q130" t="s">
        <v>749</v>
      </c>
      <c r="R130">
        <v>233</v>
      </c>
      <c r="S130">
        <v>364</v>
      </c>
      <c r="T130">
        <v>262</v>
      </c>
      <c r="U130">
        <v>2231</v>
      </c>
      <c r="V130">
        <v>1831</v>
      </c>
      <c r="W130">
        <v>333</v>
      </c>
      <c r="X130">
        <v>636</v>
      </c>
      <c r="Y130">
        <v>1067</v>
      </c>
      <c r="Z130">
        <v>224</v>
      </c>
      <c r="AA130">
        <v>166</v>
      </c>
      <c r="AB130">
        <v>241</v>
      </c>
      <c r="AC130">
        <v>115</v>
      </c>
      <c r="AD130">
        <v>108</v>
      </c>
      <c r="AE130">
        <v>110</v>
      </c>
      <c r="AF130">
        <v>76</v>
      </c>
      <c r="AG130">
        <v>203</v>
      </c>
      <c r="AH130">
        <v>141</v>
      </c>
      <c r="AI130">
        <v>105</v>
      </c>
      <c r="AJ130">
        <v>200</v>
      </c>
      <c r="AK130">
        <v>188</v>
      </c>
      <c r="AL130">
        <v>148</v>
      </c>
      <c r="AM130">
        <v>149</v>
      </c>
      <c r="AN130">
        <v>64</v>
      </c>
      <c r="AO130">
        <v>50</v>
      </c>
      <c r="AP130">
        <v>195</v>
      </c>
      <c r="AQ130">
        <v>131</v>
      </c>
      <c r="AR130">
        <v>83</v>
      </c>
      <c r="AS130">
        <v>109</v>
      </c>
      <c r="AT130">
        <v>88</v>
      </c>
      <c r="AU130">
        <v>54</v>
      </c>
      <c r="AV130">
        <v>230</v>
      </c>
      <c r="AW130">
        <v>247</v>
      </c>
      <c r="AX130">
        <v>118</v>
      </c>
      <c r="AY130">
        <v>359</v>
      </c>
      <c r="AZ130">
        <v>353</v>
      </c>
      <c r="BA130">
        <v>118</v>
      </c>
      <c r="BB130">
        <v>148</v>
      </c>
      <c r="BC130">
        <v>431</v>
      </c>
      <c r="BD130">
        <v>138</v>
      </c>
      <c r="BE130">
        <v>577</v>
      </c>
      <c r="BF130">
        <v>588</v>
      </c>
      <c r="BG130">
        <v>1300</v>
      </c>
      <c r="BH130">
        <v>1422</v>
      </c>
    </row>
    <row r="131" spans="1:60">
      <c r="A131" t="s">
        <v>750</v>
      </c>
      <c r="B131" t="s">
        <v>751</v>
      </c>
      <c r="C131" t="s">
        <v>751</v>
      </c>
      <c r="D131" t="s">
        <v>751</v>
      </c>
      <c r="E131" t="s">
        <v>750</v>
      </c>
      <c r="F131" t="s">
        <v>750</v>
      </c>
      <c r="G131" t="s">
        <v>750</v>
      </c>
      <c r="H131" t="s">
        <v>466</v>
      </c>
      <c r="I131">
        <v>41</v>
      </c>
      <c r="J131">
        <v>410</v>
      </c>
      <c r="K131" t="s">
        <v>717</v>
      </c>
      <c r="L131">
        <v>51</v>
      </c>
      <c r="M131">
        <v>510</v>
      </c>
      <c r="N131">
        <v>1000</v>
      </c>
      <c r="O131" t="s">
        <v>136</v>
      </c>
      <c r="P131" t="s">
        <v>136</v>
      </c>
      <c r="Q131" t="s">
        <v>752</v>
      </c>
      <c r="R131">
        <v>145</v>
      </c>
      <c r="S131">
        <v>47</v>
      </c>
      <c r="T131">
        <v>58</v>
      </c>
      <c r="U131">
        <v>2270</v>
      </c>
      <c r="V131">
        <v>1920</v>
      </c>
      <c r="W131">
        <v>337</v>
      </c>
      <c r="X131">
        <v>1346</v>
      </c>
      <c r="Y131">
        <v>2047</v>
      </c>
      <c r="Z131">
        <v>336</v>
      </c>
      <c r="AA131">
        <v>262</v>
      </c>
      <c r="AB131">
        <v>269</v>
      </c>
      <c r="AC131">
        <v>114</v>
      </c>
      <c r="AD131">
        <v>160</v>
      </c>
      <c r="AE131">
        <v>123</v>
      </c>
      <c r="AF131">
        <v>70</v>
      </c>
      <c r="AG131">
        <v>141</v>
      </c>
      <c r="AH131">
        <v>195</v>
      </c>
      <c r="AI131">
        <v>96</v>
      </c>
      <c r="AJ131">
        <v>151</v>
      </c>
      <c r="AK131">
        <v>79</v>
      </c>
      <c r="AL131">
        <v>54</v>
      </c>
      <c r="AM131">
        <v>188</v>
      </c>
      <c r="AN131">
        <v>274</v>
      </c>
      <c r="AO131">
        <v>135</v>
      </c>
      <c r="AP131">
        <v>193</v>
      </c>
      <c r="AQ131">
        <v>139</v>
      </c>
      <c r="AR131">
        <v>87</v>
      </c>
      <c r="AS131">
        <v>160</v>
      </c>
      <c r="AT131">
        <v>80</v>
      </c>
      <c r="AU131">
        <v>55</v>
      </c>
      <c r="AV131">
        <v>303</v>
      </c>
      <c r="AW131">
        <v>234</v>
      </c>
      <c r="AX131">
        <v>108</v>
      </c>
      <c r="AY131">
        <v>570</v>
      </c>
      <c r="AZ131">
        <v>498</v>
      </c>
      <c r="BA131">
        <v>177</v>
      </c>
      <c r="BB131">
        <v>283</v>
      </c>
      <c r="BC131">
        <v>740</v>
      </c>
      <c r="BD131">
        <v>193</v>
      </c>
      <c r="BE131">
        <v>987</v>
      </c>
      <c r="BF131">
        <v>1022</v>
      </c>
      <c r="BG131">
        <v>1419</v>
      </c>
      <c r="BH131">
        <v>1520</v>
      </c>
    </row>
    <row r="132" spans="1:60">
      <c r="A132" t="s">
        <v>753</v>
      </c>
      <c r="B132" t="s">
        <v>753</v>
      </c>
      <c r="C132" t="s">
        <v>753</v>
      </c>
      <c r="D132" t="s">
        <v>753</v>
      </c>
      <c r="E132" t="s">
        <v>753</v>
      </c>
      <c r="F132" t="s">
        <v>753</v>
      </c>
      <c r="G132" t="s">
        <v>753</v>
      </c>
      <c r="H132" t="s">
        <v>466</v>
      </c>
      <c r="I132">
        <v>41</v>
      </c>
      <c r="J132">
        <v>410</v>
      </c>
      <c r="K132" t="s">
        <v>717</v>
      </c>
      <c r="L132">
        <v>51</v>
      </c>
      <c r="M132">
        <v>510</v>
      </c>
      <c r="N132">
        <v>1101</v>
      </c>
      <c r="O132" t="s">
        <v>258</v>
      </c>
      <c r="P132" t="s">
        <v>258</v>
      </c>
      <c r="Q132" t="s">
        <v>754</v>
      </c>
      <c r="R132">
        <v>50</v>
      </c>
      <c r="S132">
        <v>13</v>
      </c>
      <c r="T132">
        <v>35</v>
      </c>
      <c r="U132">
        <v>896</v>
      </c>
      <c r="V132">
        <v>828</v>
      </c>
      <c r="W132">
        <v>170</v>
      </c>
      <c r="X132">
        <v>520</v>
      </c>
      <c r="Y132">
        <v>907</v>
      </c>
      <c r="Z132">
        <v>190</v>
      </c>
      <c r="AA132">
        <v>216</v>
      </c>
      <c r="AB132">
        <v>216</v>
      </c>
      <c r="AC132">
        <v>84</v>
      </c>
      <c r="AD132">
        <v>87</v>
      </c>
      <c r="AE132">
        <v>82</v>
      </c>
      <c r="AF132">
        <v>58</v>
      </c>
      <c r="AG132">
        <v>165</v>
      </c>
      <c r="AH132">
        <v>138</v>
      </c>
      <c r="AI132">
        <v>67</v>
      </c>
      <c r="AJ132">
        <v>117</v>
      </c>
      <c r="AK132">
        <v>124</v>
      </c>
      <c r="AL132">
        <v>66</v>
      </c>
      <c r="AM132">
        <v>106</v>
      </c>
      <c r="AN132">
        <v>86</v>
      </c>
      <c r="AO132">
        <v>40</v>
      </c>
      <c r="AP132">
        <v>95</v>
      </c>
      <c r="AQ132">
        <v>105</v>
      </c>
      <c r="AR132">
        <v>61</v>
      </c>
      <c r="AS132">
        <v>57</v>
      </c>
      <c r="AT132">
        <v>84</v>
      </c>
      <c r="AU132">
        <v>51</v>
      </c>
      <c r="AV132">
        <v>89</v>
      </c>
      <c r="AW132">
        <v>110</v>
      </c>
      <c r="AX132">
        <v>59</v>
      </c>
      <c r="AY132">
        <v>147</v>
      </c>
      <c r="AZ132">
        <v>234</v>
      </c>
      <c r="BA132">
        <v>85</v>
      </c>
      <c r="BB132">
        <v>43</v>
      </c>
      <c r="BC132">
        <v>148</v>
      </c>
      <c r="BD132">
        <v>81</v>
      </c>
      <c r="BE132">
        <v>116</v>
      </c>
      <c r="BF132">
        <v>147</v>
      </c>
      <c r="BG132">
        <v>1009</v>
      </c>
      <c r="BH132">
        <v>1152</v>
      </c>
    </row>
    <row r="133" spans="1:60">
      <c r="A133" t="s">
        <v>755</v>
      </c>
      <c r="B133" t="s">
        <v>755</v>
      </c>
      <c r="C133" t="s">
        <v>755</v>
      </c>
      <c r="D133" t="s">
        <v>755</v>
      </c>
      <c r="E133" t="s">
        <v>755</v>
      </c>
      <c r="F133" t="s">
        <v>755</v>
      </c>
      <c r="G133" t="s">
        <v>755</v>
      </c>
      <c r="H133" t="s">
        <v>466</v>
      </c>
      <c r="I133">
        <v>41</v>
      </c>
      <c r="J133">
        <v>410</v>
      </c>
      <c r="K133" t="s">
        <v>717</v>
      </c>
      <c r="L133">
        <v>51</v>
      </c>
      <c r="M133">
        <v>510</v>
      </c>
      <c r="N133">
        <v>1102</v>
      </c>
      <c r="O133" t="s">
        <v>259</v>
      </c>
      <c r="P133" t="s">
        <v>259</v>
      </c>
      <c r="Q133" t="s">
        <v>756</v>
      </c>
      <c r="R133">
        <v>63</v>
      </c>
      <c r="S133">
        <v>5</v>
      </c>
      <c r="T133">
        <v>33</v>
      </c>
      <c r="U133">
        <v>399</v>
      </c>
      <c r="V133">
        <v>394</v>
      </c>
      <c r="W133">
        <v>111</v>
      </c>
      <c r="X133">
        <v>601</v>
      </c>
      <c r="Y133">
        <v>718</v>
      </c>
      <c r="Z133">
        <v>142</v>
      </c>
      <c r="AA133">
        <v>78</v>
      </c>
      <c r="AB133">
        <v>16</v>
      </c>
      <c r="AC133">
        <v>15</v>
      </c>
      <c r="AD133">
        <v>47</v>
      </c>
      <c r="AE133">
        <v>5</v>
      </c>
      <c r="AF133">
        <v>8</v>
      </c>
      <c r="AG133">
        <v>48</v>
      </c>
      <c r="AH133">
        <v>81</v>
      </c>
      <c r="AI133">
        <v>57</v>
      </c>
      <c r="AJ133">
        <v>40</v>
      </c>
      <c r="AK133">
        <v>51</v>
      </c>
      <c r="AL133">
        <v>34</v>
      </c>
      <c r="AM133">
        <v>48</v>
      </c>
      <c r="AN133">
        <v>41</v>
      </c>
      <c r="AO133">
        <v>44</v>
      </c>
      <c r="AP133">
        <v>47</v>
      </c>
      <c r="AQ133">
        <v>32</v>
      </c>
      <c r="AR133">
        <v>24</v>
      </c>
      <c r="AS133">
        <v>24</v>
      </c>
      <c r="AT133">
        <v>61</v>
      </c>
      <c r="AU133">
        <v>39</v>
      </c>
      <c r="AV133">
        <v>62</v>
      </c>
      <c r="AW133">
        <v>77</v>
      </c>
      <c r="AX133">
        <v>55</v>
      </c>
      <c r="AY133">
        <v>128</v>
      </c>
      <c r="AZ133">
        <v>139</v>
      </c>
      <c r="BA133">
        <v>62</v>
      </c>
      <c r="BB133">
        <v>156</v>
      </c>
      <c r="BC133">
        <v>186</v>
      </c>
      <c r="BD133">
        <v>75</v>
      </c>
      <c r="BE133">
        <v>272</v>
      </c>
      <c r="BF133">
        <v>271</v>
      </c>
      <c r="BG133">
        <v>404</v>
      </c>
      <c r="BH133">
        <v>370</v>
      </c>
    </row>
    <row r="134" spans="1:60">
      <c r="A134" t="s">
        <v>757</v>
      </c>
      <c r="B134" t="s">
        <v>757</v>
      </c>
      <c r="C134" t="s">
        <v>757</v>
      </c>
      <c r="D134" t="s">
        <v>757</v>
      </c>
      <c r="E134" t="s">
        <v>757</v>
      </c>
      <c r="F134" t="s">
        <v>757</v>
      </c>
      <c r="G134" t="s">
        <v>757</v>
      </c>
      <c r="H134" t="s">
        <v>466</v>
      </c>
      <c r="I134">
        <v>41</v>
      </c>
      <c r="J134">
        <v>410</v>
      </c>
      <c r="K134" t="s">
        <v>717</v>
      </c>
      <c r="L134">
        <v>51</v>
      </c>
      <c r="M134">
        <v>510</v>
      </c>
      <c r="N134">
        <v>1201</v>
      </c>
      <c r="O134" t="s">
        <v>137</v>
      </c>
      <c r="P134" t="s">
        <v>137</v>
      </c>
      <c r="Q134" t="s">
        <v>758</v>
      </c>
      <c r="R134">
        <v>106</v>
      </c>
      <c r="S134">
        <v>79</v>
      </c>
      <c r="T134">
        <v>105</v>
      </c>
      <c r="U134">
        <v>1694</v>
      </c>
      <c r="V134">
        <v>1665</v>
      </c>
      <c r="W134">
        <v>382</v>
      </c>
      <c r="X134">
        <v>1562</v>
      </c>
      <c r="Y134">
        <v>2524</v>
      </c>
      <c r="Z134">
        <v>379</v>
      </c>
      <c r="AA134">
        <v>311</v>
      </c>
      <c r="AB134">
        <v>198</v>
      </c>
      <c r="AC134">
        <v>105</v>
      </c>
      <c r="AD134">
        <v>152</v>
      </c>
      <c r="AE134">
        <v>120</v>
      </c>
      <c r="AF134">
        <v>82</v>
      </c>
      <c r="AG134">
        <v>260</v>
      </c>
      <c r="AH134">
        <v>152</v>
      </c>
      <c r="AI134">
        <v>87</v>
      </c>
      <c r="AJ134">
        <v>270</v>
      </c>
      <c r="AK134">
        <v>238</v>
      </c>
      <c r="AL134">
        <v>107</v>
      </c>
      <c r="AM134">
        <v>301</v>
      </c>
      <c r="AN134">
        <v>185</v>
      </c>
      <c r="AO134">
        <v>145</v>
      </c>
      <c r="AP134">
        <v>208</v>
      </c>
      <c r="AQ134">
        <v>139</v>
      </c>
      <c r="AR134">
        <v>94</v>
      </c>
      <c r="AS134">
        <v>140</v>
      </c>
      <c r="AT134">
        <v>260</v>
      </c>
      <c r="AU134">
        <v>126</v>
      </c>
      <c r="AV134">
        <v>330</v>
      </c>
      <c r="AW134">
        <v>211</v>
      </c>
      <c r="AX134">
        <v>90</v>
      </c>
      <c r="AY134">
        <v>323</v>
      </c>
      <c r="AZ134">
        <v>607</v>
      </c>
      <c r="BA134">
        <v>178</v>
      </c>
      <c r="BB134">
        <v>199</v>
      </c>
      <c r="BC134">
        <v>640</v>
      </c>
      <c r="BD134">
        <v>208</v>
      </c>
      <c r="BE134">
        <v>414</v>
      </c>
      <c r="BF134">
        <v>464</v>
      </c>
      <c r="BG134">
        <v>2071</v>
      </c>
      <c r="BH134">
        <v>2205</v>
      </c>
    </row>
    <row r="135" spans="1:60">
      <c r="A135" t="s">
        <v>759</v>
      </c>
      <c r="B135" t="s">
        <v>759</v>
      </c>
      <c r="C135" t="s">
        <v>759</v>
      </c>
      <c r="D135" t="s">
        <v>759</v>
      </c>
      <c r="E135" t="s">
        <v>759</v>
      </c>
      <c r="F135" t="s">
        <v>759</v>
      </c>
      <c r="G135" t="s">
        <v>759</v>
      </c>
      <c r="H135" t="s">
        <v>466</v>
      </c>
      <c r="I135">
        <v>41</v>
      </c>
      <c r="J135">
        <v>410</v>
      </c>
      <c r="K135" t="s">
        <v>717</v>
      </c>
      <c r="L135">
        <v>51</v>
      </c>
      <c r="M135">
        <v>510</v>
      </c>
      <c r="N135">
        <v>1202</v>
      </c>
      <c r="O135" t="s">
        <v>138</v>
      </c>
      <c r="P135" t="s">
        <v>138</v>
      </c>
      <c r="Q135" t="s">
        <v>760</v>
      </c>
      <c r="R135">
        <v>77</v>
      </c>
      <c r="S135">
        <v>0</v>
      </c>
      <c r="T135">
        <v>34</v>
      </c>
      <c r="U135">
        <v>1097</v>
      </c>
      <c r="V135">
        <v>827</v>
      </c>
      <c r="W135">
        <v>174</v>
      </c>
      <c r="X135">
        <v>1139</v>
      </c>
      <c r="Y135">
        <v>1760</v>
      </c>
      <c r="Z135">
        <v>209</v>
      </c>
      <c r="AA135">
        <v>112</v>
      </c>
      <c r="AB135">
        <v>42</v>
      </c>
      <c r="AC135">
        <v>34</v>
      </c>
      <c r="AD135">
        <v>32</v>
      </c>
      <c r="AE135">
        <v>45</v>
      </c>
      <c r="AF135">
        <v>39</v>
      </c>
      <c r="AG135">
        <v>82</v>
      </c>
      <c r="AH135">
        <v>82</v>
      </c>
      <c r="AI135">
        <v>52</v>
      </c>
      <c r="AJ135">
        <v>75</v>
      </c>
      <c r="AK135">
        <v>19</v>
      </c>
      <c r="AL135">
        <v>23</v>
      </c>
      <c r="AM135">
        <v>101</v>
      </c>
      <c r="AN135">
        <v>59</v>
      </c>
      <c r="AO135">
        <v>43</v>
      </c>
      <c r="AP135">
        <v>98</v>
      </c>
      <c r="AQ135">
        <v>75</v>
      </c>
      <c r="AR135">
        <v>50</v>
      </c>
      <c r="AS135">
        <v>103</v>
      </c>
      <c r="AT135">
        <v>95</v>
      </c>
      <c r="AU135">
        <v>50</v>
      </c>
      <c r="AV135">
        <v>176</v>
      </c>
      <c r="AW135">
        <v>138</v>
      </c>
      <c r="AX135">
        <v>62</v>
      </c>
      <c r="AY135">
        <v>256</v>
      </c>
      <c r="AZ135">
        <v>225</v>
      </c>
      <c r="BA135">
        <v>101</v>
      </c>
      <c r="BB135">
        <v>398</v>
      </c>
      <c r="BC135">
        <v>725</v>
      </c>
      <c r="BD135">
        <v>142</v>
      </c>
      <c r="BE135">
        <v>867</v>
      </c>
      <c r="BF135">
        <v>904</v>
      </c>
      <c r="BG135">
        <v>565</v>
      </c>
      <c r="BH135">
        <v>588</v>
      </c>
    </row>
    <row r="136" spans="1:60">
      <c r="A136" t="s">
        <v>761</v>
      </c>
      <c r="B136" t="s">
        <v>761</v>
      </c>
      <c r="C136" t="s">
        <v>761</v>
      </c>
      <c r="D136" t="s">
        <v>761</v>
      </c>
      <c r="E136" t="s">
        <v>761</v>
      </c>
      <c r="F136" t="s">
        <v>761</v>
      </c>
      <c r="G136" t="s">
        <v>761</v>
      </c>
      <c r="H136" t="s">
        <v>466</v>
      </c>
      <c r="I136">
        <v>41</v>
      </c>
      <c r="J136">
        <v>410</v>
      </c>
      <c r="K136" t="s">
        <v>717</v>
      </c>
      <c r="L136">
        <v>51</v>
      </c>
      <c r="M136">
        <v>510</v>
      </c>
      <c r="N136">
        <v>1301</v>
      </c>
      <c r="O136" t="s">
        <v>188</v>
      </c>
      <c r="P136" t="s">
        <v>188</v>
      </c>
      <c r="Q136" t="s">
        <v>762</v>
      </c>
      <c r="R136">
        <v>73</v>
      </c>
      <c r="S136">
        <v>28</v>
      </c>
      <c r="T136">
        <v>39</v>
      </c>
      <c r="U136">
        <v>1497</v>
      </c>
      <c r="V136">
        <v>1335</v>
      </c>
      <c r="W136">
        <v>227</v>
      </c>
      <c r="X136">
        <v>1292</v>
      </c>
      <c r="Y136">
        <v>1930</v>
      </c>
      <c r="Z136">
        <v>243</v>
      </c>
      <c r="AA136">
        <v>166</v>
      </c>
      <c r="AB136">
        <v>180</v>
      </c>
      <c r="AC136">
        <v>86</v>
      </c>
      <c r="AD136">
        <v>129</v>
      </c>
      <c r="AE136">
        <v>152</v>
      </c>
      <c r="AF136">
        <v>90</v>
      </c>
      <c r="AG136">
        <v>115</v>
      </c>
      <c r="AH136">
        <v>147</v>
      </c>
      <c r="AI136">
        <v>70</v>
      </c>
      <c r="AJ136">
        <v>90</v>
      </c>
      <c r="AK136">
        <v>130</v>
      </c>
      <c r="AL136">
        <v>55</v>
      </c>
      <c r="AM136">
        <v>166</v>
      </c>
      <c r="AN136">
        <v>65</v>
      </c>
      <c r="AO136">
        <v>42</v>
      </c>
      <c r="AP136">
        <v>118</v>
      </c>
      <c r="AQ136">
        <v>39</v>
      </c>
      <c r="AR136">
        <v>30</v>
      </c>
      <c r="AS136">
        <v>164</v>
      </c>
      <c r="AT136">
        <v>25</v>
      </c>
      <c r="AU136">
        <v>18</v>
      </c>
      <c r="AV136">
        <v>213</v>
      </c>
      <c r="AW136">
        <v>133</v>
      </c>
      <c r="AX136">
        <v>54</v>
      </c>
      <c r="AY136">
        <v>317</v>
      </c>
      <c r="AZ136">
        <v>392</v>
      </c>
      <c r="BA136">
        <v>110</v>
      </c>
      <c r="BB136">
        <v>261</v>
      </c>
      <c r="BC136">
        <v>558</v>
      </c>
      <c r="BD136">
        <v>145</v>
      </c>
      <c r="BE136">
        <v>629</v>
      </c>
      <c r="BF136">
        <v>698</v>
      </c>
      <c r="BG136">
        <v>1114</v>
      </c>
      <c r="BH136">
        <v>1153</v>
      </c>
    </row>
    <row r="137" spans="1:60">
      <c r="A137" t="s">
        <v>763</v>
      </c>
      <c r="B137" t="s">
        <v>763</v>
      </c>
      <c r="C137" t="s">
        <v>763</v>
      </c>
      <c r="D137" t="s">
        <v>763</v>
      </c>
      <c r="E137" t="s">
        <v>763</v>
      </c>
      <c r="F137" t="s">
        <v>763</v>
      </c>
      <c r="G137" t="s">
        <v>763</v>
      </c>
      <c r="H137" t="s">
        <v>466</v>
      </c>
      <c r="I137">
        <v>41</v>
      </c>
      <c r="J137">
        <v>410</v>
      </c>
      <c r="K137" t="s">
        <v>717</v>
      </c>
      <c r="L137">
        <v>51</v>
      </c>
      <c r="M137">
        <v>510</v>
      </c>
      <c r="N137">
        <v>1302</v>
      </c>
      <c r="O137" t="s">
        <v>189</v>
      </c>
      <c r="P137" t="s">
        <v>189</v>
      </c>
      <c r="Q137" t="s">
        <v>764</v>
      </c>
      <c r="R137">
        <v>69</v>
      </c>
      <c r="S137">
        <v>8</v>
      </c>
      <c r="T137">
        <v>34</v>
      </c>
      <c r="U137">
        <v>1043</v>
      </c>
      <c r="V137">
        <v>752</v>
      </c>
      <c r="W137">
        <v>163</v>
      </c>
      <c r="X137">
        <v>1015</v>
      </c>
      <c r="Y137">
        <v>1526</v>
      </c>
      <c r="Z137">
        <v>251</v>
      </c>
      <c r="AA137">
        <v>68</v>
      </c>
      <c r="AB137">
        <v>58</v>
      </c>
      <c r="AC137">
        <v>40</v>
      </c>
      <c r="AD137">
        <v>82</v>
      </c>
      <c r="AE137">
        <v>41</v>
      </c>
      <c r="AF137">
        <v>38</v>
      </c>
      <c r="AG137">
        <v>33</v>
      </c>
      <c r="AH137">
        <v>24</v>
      </c>
      <c r="AI137">
        <v>27</v>
      </c>
      <c r="AJ137">
        <v>46</v>
      </c>
      <c r="AK137">
        <v>62</v>
      </c>
      <c r="AL137">
        <v>41</v>
      </c>
      <c r="AM137">
        <v>60</v>
      </c>
      <c r="AN137">
        <v>13</v>
      </c>
      <c r="AO137">
        <v>20</v>
      </c>
      <c r="AP137">
        <v>108</v>
      </c>
      <c r="AQ137">
        <v>57</v>
      </c>
      <c r="AR137">
        <v>41</v>
      </c>
      <c r="AS137">
        <v>83</v>
      </c>
      <c r="AT137">
        <v>22</v>
      </c>
      <c r="AU137">
        <v>25</v>
      </c>
      <c r="AV137">
        <v>177</v>
      </c>
      <c r="AW137">
        <v>66</v>
      </c>
      <c r="AX137">
        <v>42</v>
      </c>
      <c r="AY137">
        <v>285</v>
      </c>
      <c r="AZ137">
        <v>262</v>
      </c>
      <c r="BA137">
        <v>101</v>
      </c>
      <c r="BB137">
        <v>279</v>
      </c>
      <c r="BC137">
        <v>630</v>
      </c>
      <c r="BD137">
        <v>142</v>
      </c>
      <c r="BE137">
        <v>800</v>
      </c>
      <c r="BF137">
        <v>799</v>
      </c>
      <c r="BG137">
        <v>429</v>
      </c>
      <c r="BH137">
        <v>441</v>
      </c>
    </row>
    <row r="138" spans="1:60">
      <c r="A138" t="s">
        <v>765</v>
      </c>
      <c r="B138" t="s">
        <v>766</v>
      </c>
      <c r="C138" t="s">
        <v>766</v>
      </c>
      <c r="D138" t="s">
        <v>766</v>
      </c>
      <c r="E138" t="s">
        <v>765</v>
      </c>
      <c r="F138" t="s">
        <v>765</v>
      </c>
      <c r="G138" t="s">
        <v>765</v>
      </c>
      <c r="H138" t="s">
        <v>466</v>
      </c>
      <c r="I138">
        <v>41</v>
      </c>
      <c r="J138">
        <v>410</v>
      </c>
      <c r="K138" t="s">
        <v>717</v>
      </c>
      <c r="L138">
        <v>51</v>
      </c>
      <c r="M138">
        <v>510</v>
      </c>
      <c r="N138">
        <v>1400</v>
      </c>
      <c r="O138" t="s">
        <v>139</v>
      </c>
      <c r="P138" t="s">
        <v>139</v>
      </c>
      <c r="Q138" t="s">
        <v>767</v>
      </c>
      <c r="R138">
        <v>148</v>
      </c>
      <c r="S138">
        <v>72</v>
      </c>
      <c r="T138">
        <v>72</v>
      </c>
      <c r="U138">
        <v>1467</v>
      </c>
      <c r="V138">
        <v>1328</v>
      </c>
      <c r="W138">
        <v>249</v>
      </c>
      <c r="X138">
        <v>1798</v>
      </c>
      <c r="Y138">
        <v>2058</v>
      </c>
      <c r="Z138">
        <v>286</v>
      </c>
      <c r="AA138">
        <v>203</v>
      </c>
      <c r="AB138">
        <v>101</v>
      </c>
      <c r="AC138">
        <v>76</v>
      </c>
      <c r="AD138">
        <v>146</v>
      </c>
      <c r="AE138">
        <v>79</v>
      </c>
      <c r="AF138">
        <v>83</v>
      </c>
      <c r="AG138">
        <v>89</v>
      </c>
      <c r="AH138">
        <v>62</v>
      </c>
      <c r="AI138">
        <v>57</v>
      </c>
      <c r="AJ138">
        <v>111</v>
      </c>
      <c r="AK138">
        <v>141</v>
      </c>
      <c r="AL138">
        <v>79</v>
      </c>
      <c r="AM138">
        <v>105</v>
      </c>
      <c r="AN138">
        <v>124</v>
      </c>
      <c r="AO138">
        <v>89</v>
      </c>
      <c r="AP138">
        <v>150</v>
      </c>
      <c r="AQ138">
        <v>213</v>
      </c>
      <c r="AR138">
        <v>102</v>
      </c>
      <c r="AS138">
        <v>135</v>
      </c>
      <c r="AT138">
        <v>109</v>
      </c>
      <c r="AU138">
        <v>62</v>
      </c>
      <c r="AV138">
        <v>279</v>
      </c>
      <c r="AW138">
        <v>200</v>
      </c>
      <c r="AX138">
        <v>104</v>
      </c>
      <c r="AY138">
        <v>472</v>
      </c>
      <c r="AZ138">
        <v>328</v>
      </c>
      <c r="BA138">
        <v>110</v>
      </c>
      <c r="BB138">
        <v>406</v>
      </c>
      <c r="BC138">
        <v>791</v>
      </c>
      <c r="BD138">
        <v>181</v>
      </c>
      <c r="BE138">
        <v>1124</v>
      </c>
      <c r="BF138">
        <v>1142</v>
      </c>
      <c r="BG138">
        <v>966</v>
      </c>
      <c r="BH138">
        <v>1019</v>
      </c>
    </row>
    <row r="139" spans="1:60">
      <c r="A139" t="s">
        <v>768</v>
      </c>
      <c r="B139" t="s">
        <v>769</v>
      </c>
      <c r="C139" t="s">
        <v>769</v>
      </c>
      <c r="D139" t="s">
        <v>769</v>
      </c>
      <c r="E139" t="s">
        <v>768</v>
      </c>
      <c r="F139" t="s">
        <v>768</v>
      </c>
      <c r="G139" t="s">
        <v>768</v>
      </c>
      <c r="H139" t="s">
        <v>466</v>
      </c>
      <c r="I139">
        <v>41</v>
      </c>
      <c r="J139">
        <v>410</v>
      </c>
      <c r="K139" t="s">
        <v>717</v>
      </c>
      <c r="L139">
        <v>51</v>
      </c>
      <c r="M139">
        <v>510</v>
      </c>
      <c r="N139">
        <v>1500</v>
      </c>
      <c r="O139" t="s">
        <v>140</v>
      </c>
      <c r="P139" t="s">
        <v>140</v>
      </c>
      <c r="Q139" t="s">
        <v>770</v>
      </c>
      <c r="R139">
        <v>67</v>
      </c>
      <c r="S139">
        <v>13</v>
      </c>
      <c r="T139">
        <v>34</v>
      </c>
      <c r="U139">
        <v>965</v>
      </c>
      <c r="V139">
        <v>704</v>
      </c>
      <c r="W139">
        <v>144</v>
      </c>
      <c r="X139">
        <v>1287</v>
      </c>
      <c r="Y139">
        <v>1456</v>
      </c>
      <c r="Z139">
        <v>170</v>
      </c>
      <c r="AA139">
        <v>78</v>
      </c>
      <c r="AB139">
        <v>36</v>
      </c>
      <c r="AC139">
        <v>27</v>
      </c>
      <c r="AD139">
        <v>36</v>
      </c>
      <c r="AE139">
        <v>7</v>
      </c>
      <c r="AF139">
        <v>11</v>
      </c>
      <c r="AG139">
        <v>52</v>
      </c>
      <c r="AH139">
        <v>78</v>
      </c>
      <c r="AI139">
        <v>65</v>
      </c>
      <c r="AJ139">
        <v>76</v>
      </c>
      <c r="AK139">
        <v>66</v>
      </c>
      <c r="AL139">
        <v>41</v>
      </c>
      <c r="AM139">
        <v>29</v>
      </c>
      <c r="AN139">
        <v>33</v>
      </c>
      <c r="AO139">
        <v>27</v>
      </c>
      <c r="AP139">
        <v>83</v>
      </c>
      <c r="AQ139">
        <v>60</v>
      </c>
      <c r="AR139">
        <v>44</v>
      </c>
      <c r="AS139">
        <v>64</v>
      </c>
      <c r="AT139">
        <v>59</v>
      </c>
      <c r="AU139">
        <v>44</v>
      </c>
      <c r="AV139">
        <v>105</v>
      </c>
      <c r="AW139">
        <v>105</v>
      </c>
      <c r="AX139">
        <v>53</v>
      </c>
      <c r="AY139">
        <v>364</v>
      </c>
      <c r="AZ139">
        <v>218</v>
      </c>
      <c r="BA139">
        <v>80</v>
      </c>
      <c r="BB139">
        <v>472</v>
      </c>
      <c r="BC139">
        <v>665</v>
      </c>
      <c r="BD139">
        <v>123</v>
      </c>
      <c r="BE139">
        <v>1028</v>
      </c>
      <c r="BF139">
        <v>1016</v>
      </c>
      <c r="BG139">
        <v>334</v>
      </c>
      <c r="BH139">
        <v>363</v>
      </c>
    </row>
    <row r="140" spans="1:60">
      <c r="A140" t="s">
        <v>771</v>
      </c>
      <c r="B140" t="s">
        <v>771</v>
      </c>
      <c r="C140" t="s">
        <v>771</v>
      </c>
      <c r="D140" t="s">
        <v>771</v>
      </c>
      <c r="E140" t="s">
        <v>771</v>
      </c>
      <c r="F140" t="s">
        <v>771</v>
      </c>
      <c r="G140" t="s">
        <v>771</v>
      </c>
      <c r="H140" t="s">
        <v>466</v>
      </c>
      <c r="I140">
        <v>41</v>
      </c>
      <c r="J140">
        <v>410</v>
      </c>
      <c r="K140" t="s">
        <v>717</v>
      </c>
      <c r="L140">
        <v>51</v>
      </c>
      <c r="M140">
        <v>510</v>
      </c>
      <c r="N140">
        <v>1601</v>
      </c>
      <c r="O140" t="s">
        <v>252</v>
      </c>
      <c r="P140" t="s">
        <v>252</v>
      </c>
      <c r="Q140" t="s">
        <v>772</v>
      </c>
      <c r="R140">
        <v>357</v>
      </c>
      <c r="S140">
        <v>103</v>
      </c>
      <c r="T140">
        <v>86</v>
      </c>
      <c r="U140">
        <v>2520</v>
      </c>
      <c r="V140">
        <v>2189</v>
      </c>
      <c r="W140">
        <v>332</v>
      </c>
      <c r="X140">
        <v>1609</v>
      </c>
      <c r="Y140">
        <v>2206</v>
      </c>
      <c r="Z140">
        <v>337</v>
      </c>
      <c r="AA140">
        <v>143</v>
      </c>
      <c r="AB140">
        <v>138</v>
      </c>
      <c r="AC140">
        <v>91</v>
      </c>
      <c r="AD140">
        <v>161</v>
      </c>
      <c r="AE140">
        <v>245</v>
      </c>
      <c r="AF140">
        <v>116</v>
      </c>
      <c r="AG140">
        <v>262</v>
      </c>
      <c r="AH140">
        <v>99</v>
      </c>
      <c r="AI140">
        <v>62</v>
      </c>
      <c r="AJ140">
        <v>164</v>
      </c>
      <c r="AK140">
        <v>141</v>
      </c>
      <c r="AL140">
        <v>97</v>
      </c>
      <c r="AM140">
        <v>107</v>
      </c>
      <c r="AN140">
        <v>95</v>
      </c>
      <c r="AO140">
        <v>49</v>
      </c>
      <c r="AP140">
        <v>145</v>
      </c>
      <c r="AQ140">
        <v>76</v>
      </c>
      <c r="AR140">
        <v>50</v>
      </c>
      <c r="AS140">
        <v>145</v>
      </c>
      <c r="AT140">
        <v>118</v>
      </c>
      <c r="AU140">
        <v>58</v>
      </c>
      <c r="AV140">
        <v>226</v>
      </c>
      <c r="AW140">
        <v>308</v>
      </c>
      <c r="AX140">
        <v>129</v>
      </c>
      <c r="AY140">
        <v>507</v>
      </c>
      <c r="AZ140">
        <v>435</v>
      </c>
      <c r="BA140">
        <v>124</v>
      </c>
      <c r="BB140">
        <v>585</v>
      </c>
      <c r="BC140">
        <v>860</v>
      </c>
      <c r="BD140">
        <v>200</v>
      </c>
      <c r="BE140">
        <v>1542</v>
      </c>
      <c r="BF140">
        <v>1579</v>
      </c>
      <c r="BG140">
        <v>894</v>
      </c>
      <c r="BH140">
        <v>1003</v>
      </c>
    </row>
    <row r="141" spans="1:60">
      <c r="A141" t="s">
        <v>773</v>
      </c>
      <c r="B141" t="s">
        <v>773</v>
      </c>
      <c r="C141" t="s">
        <v>773</v>
      </c>
      <c r="D141" t="s">
        <v>773</v>
      </c>
      <c r="E141" t="s">
        <v>773</v>
      </c>
      <c r="F141" t="s">
        <v>773</v>
      </c>
      <c r="G141" t="s">
        <v>773</v>
      </c>
      <c r="H141" t="s">
        <v>466</v>
      </c>
      <c r="I141">
        <v>41</v>
      </c>
      <c r="J141">
        <v>410</v>
      </c>
      <c r="K141" t="s">
        <v>717</v>
      </c>
      <c r="L141">
        <v>51</v>
      </c>
      <c r="M141">
        <v>510</v>
      </c>
      <c r="N141">
        <v>1602</v>
      </c>
      <c r="O141" t="s">
        <v>253</v>
      </c>
      <c r="P141" t="s">
        <v>253</v>
      </c>
      <c r="Q141" t="s">
        <v>774</v>
      </c>
      <c r="R141">
        <v>186</v>
      </c>
      <c r="S141">
        <v>242</v>
      </c>
      <c r="T141">
        <v>94</v>
      </c>
      <c r="U141">
        <v>2032</v>
      </c>
      <c r="V141">
        <v>2267</v>
      </c>
      <c r="W141">
        <v>283</v>
      </c>
      <c r="X141">
        <v>422</v>
      </c>
      <c r="Y141">
        <v>637</v>
      </c>
      <c r="Z141">
        <v>151</v>
      </c>
      <c r="AA141">
        <v>98</v>
      </c>
      <c r="AB141">
        <v>189</v>
      </c>
      <c r="AC141">
        <v>109</v>
      </c>
      <c r="AD141">
        <v>64</v>
      </c>
      <c r="AE141">
        <v>32</v>
      </c>
      <c r="AF141">
        <v>30</v>
      </c>
      <c r="AG141">
        <v>99</v>
      </c>
      <c r="AH141">
        <v>112</v>
      </c>
      <c r="AI141">
        <v>77</v>
      </c>
      <c r="AJ141">
        <v>111</v>
      </c>
      <c r="AK141">
        <v>87</v>
      </c>
      <c r="AL141">
        <v>49</v>
      </c>
      <c r="AM141">
        <v>127</v>
      </c>
      <c r="AN141">
        <v>137</v>
      </c>
      <c r="AO141">
        <v>92</v>
      </c>
      <c r="AP141">
        <v>124</v>
      </c>
      <c r="AQ141">
        <v>44</v>
      </c>
      <c r="AR141">
        <v>37</v>
      </c>
      <c r="AS141">
        <v>155</v>
      </c>
      <c r="AT141">
        <v>95</v>
      </c>
      <c r="AU141">
        <v>45</v>
      </c>
      <c r="AV141">
        <v>207</v>
      </c>
      <c r="AW141">
        <v>248</v>
      </c>
      <c r="AX141">
        <v>104</v>
      </c>
      <c r="AY141">
        <v>428</v>
      </c>
      <c r="AZ141">
        <v>382</v>
      </c>
      <c r="BA141">
        <v>107</v>
      </c>
      <c r="BB141">
        <v>119</v>
      </c>
      <c r="BC141">
        <v>405</v>
      </c>
      <c r="BD141">
        <v>112</v>
      </c>
      <c r="BE141">
        <v>1083</v>
      </c>
      <c r="BF141">
        <v>1101</v>
      </c>
      <c r="BG141">
        <v>442</v>
      </c>
      <c r="BH141">
        <v>574</v>
      </c>
    </row>
    <row r="142" spans="1:60">
      <c r="A142" t="s">
        <v>775</v>
      </c>
      <c r="B142" t="s">
        <v>775</v>
      </c>
      <c r="C142" t="s">
        <v>775</v>
      </c>
      <c r="D142" t="s">
        <v>775</v>
      </c>
      <c r="E142" t="s">
        <v>775</v>
      </c>
      <c r="F142" t="s">
        <v>775</v>
      </c>
      <c r="G142" t="s">
        <v>775</v>
      </c>
      <c r="H142" t="s">
        <v>466</v>
      </c>
      <c r="I142">
        <v>41</v>
      </c>
      <c r="J142">
        <v>410</v>
      </c>
      <c r="K142" t="s">
        <v>717</v>
      </c>
      <c r="L142">
        <v>51</v>
      </c>
      <c r="M142">
        <v>510</v>
      </c>
      <c r="N142">
        <v>1701</v>
      </c>
      <c r="O142" t="s">
        <v>254</v>
      </c>
      <c r="P142" t="s">
        <v>254</v>
      </c>
      <c r="Q142" t="s">
        <v>776</v>
      </c>
      <c r="R142">
        <v>224</v>
      </c>
      <c r="S142">
        <v>193</v>
      </c>
      <c r="T142">
        <v>112</v>
      </c>
      <c r="U142">
        <v>3186</v>
      </c>
      <c r="V142">
        <v>2660</v>
      </c>
      <c r="W142">
        <v>404</v>
      </c>
      <c r="X142">
        <v>1027</v>
      </c>
      <c r="Y142">
        <v>2101</v>
      </c>
      <c r="Z142">
        <v>345</v>
      </c>
      <c r="AA142">
        <v>233</v>
      </c>
      <c r="AB142">
        <v>177</v>
      </c>
      <c r="AC142">
        <v>95</v>
      </c>
      <c r="AD142">
        <v>160</v>
      </c>
      <c r="AE142">
        <v>151</v>
      </c>
      <c r="AF142">
        <v>115</v>
      </c>
      <c r="AG142">
        <v>148</v>
      </c>
      <c r="AH142">
        <v>190</v>
      </c>
      <c r="AI142">
        <v>127</v>
      </c>
      <c r="AJ142">
        <v>214</v>
      </c>
      <c r="AK142">
        <v>268</v>
      </c>
      <c r="AL142">
        <v>109</v>
      </c>
      <c r="AM142">
        <v>204</v>
      </c>
      <c r="AN142">
        <v>147</v>
      </c>
      <c r="AO142">
        <v>92</v>
      </c>
      <c r="AP142">
        <v>237</v>
      </c>
      <c r="AQ142">
        <v>99</v>
      </c>
      <c r="AR142">
        <v>68</v>
      </c>
      <c r="AS142">
        <v>215</v>
      </c>
      <c r="AT142">
        <v>24</v>
      </c>
      <c r="AU142">
        <v>27</v>
      </c>
      <c r="AV142">
        <v>322</v>
      </c>
      <c r="AW142">
        <v>335</v>
      </c>
      <c r="AX142">
        <v>157</v>
      </c>
      <c r="AY142">
        <v>600</v>
      </c>
      <c r="AZ142">
        <v>509</v>
      </c>
      <c r="BA142">
        <v>154</v>
      </c>
      <c r="BB142">
        <v>307</v>
      </c>
      <c r="BC142">
        <v>966</v>
      </c>
      <c r="BD142">
        <v>202</v>
      </c>
      <c r="BE142">
        <v>1469</v>
      </c>
      <c r="BF142">
        <v>1580</v>
      </c>
      <c r="BG142">
        <v>1170</v>
      </c>
      <c r="BH142">
        <v>1193</v>
      </c>
    </row>
    <row r="143" spans="1:60">
      <c r="A143" t="s">
        <v>777</v>
      </c>
      <c r="B143" t="s">
        <v>777</v>
      </c>
      <c r="C143" t="s">
        <v>777</v>
      </c>
      <c r="D143" t="s">
        <v>777</v>
      </c>
      <c r="E143" t="s">
        <v>777</v>
      </c>
      <c r="F143" t="s">
        <v>777</v>
      </c>
      <c r="G143" t="s">
        <v>777</v>
      </c>
      <c r="H143" t="s">
        <v>466</v>
      </c>
      <c r="I143">
        <v>41</v>
      </c>
      <c r="J143">
        <v>410</v>
      </c>
      <c r="K143" t="s">
        <v>717</v>
      </c>
      <c r="L143">
        <v>51</v>
      </c>
      <c r="M143">
        <v>510</v>
      </c>
      <c r="N143">
        <v>1702</v>
      </c>
      <c r="O143" t="s">
        <v>255</v>
      </c>
      <c r="P143" t="s">
        <v>255</v>
      </c>
      <c r="Q143" t="s">
        <v>778</v>
      </c>
      <c r="R143">
        <v>161</v>
      </c>
      <c r="S143">
        <v>66</v>
      </c>
      <c r="T143">
        <v>52</v>
      </c>
      <c r="U143">
        <v>1660</v>
      </c>
      <c r="V143">
        <v>1579</v>
      </c>
      <c r="W143">
        <v>247</v>
      </c>
      <c r="X143">
        <v>520</v>
      </c>
      <c r="Y143">
        <v>806</v>
      </c>
      <c r="Z143">
        <v>186</v>
      </c>
      <c r="AA143">
        <v>128</v>
      </c>
      <c r="AB143">
        <v>60</v>
      </c>
      <c r="AC143">
        <v>55</v>
      </c>
      <c r="AD143">
        <v>68</v>
      </c>
      <c r="AE143">
        <v>143</v>
      </c>
      <c r="AF143">
        <v>85</v>
      </c>
      <c r="AG143">
        <v>102</v>
      </c>
      <c r="AH143">
        <v>116</v>
      </c>
      <c r="AI143">
        <v>69</v>
      </c>
      <c r="AJ143">
        <v>103</v>
      </c>
      <c r="AK143">
        <v>51</v>
      </c>
      <c r="AL143">
        <v>44</v>
      </c>
      <c r="AM143">
        <v>115</v>
      </c>
      <c r="AN143">
        <v>64</v>
      </c>
      <c r="AO143">
        <v>35</v>
      </c>
      <c r="AP143">
        <v>95</v>
      </c>
      <c r="AQ143">
        <v>81</v>
      </c>
      <c r="AR143">
        <v>57</v>
      </c>
      <c r="AS143">
        <v>108</v>
      </c>
      <c r="AT143">
        <v>92</v>
      </c>
      <c r="AU143">
        <v>62</v>
      </c>
      <c r="AV143">
        <v>225</v>
      </c>
      <c r="AW143">
        <v>140</v>
      </c>
      <c r="AX143">
        <v>59</v>
      </c>
      <c r="AY143">
        <v>277</v>
      </c>
      <c r="AZ143">
        <v>323</v>
      </c>
      <c r="BA143">
        <v>96</v>
      </c>
      <c r="BB143">
        <v>159</v>
      </c>
      <c r="BC143">
        <v>334</v>
      </c>
      <c r="BD143">
        <v>96</v>
      </c>
      <c r="BE143">
        <v>787</v>
      </c>
      <c r="BF143">
        <v>798</v>
      </c>
      <c r="BG143">
        <v>595</v>
      </c>
      <c r="BH143">
        <v>671</v>
      </c>
    </row>
    <row r="144" spans="1:60">
      <c r="A144" t="s">
        <v>779</v>
      </c>
      <c r="B144" t="s">
        <v>779</v>
      </c>
      <c r="C144" t="s">
        <v>779</v>
      </c>
      <c r="D144" t="s">
        <v>779</v>
      </c>
      <c r="E144" t="s">
        <v>779</v>
      </c>
      <c r="F144" t="s">
        <v>779</v>
      </c>
      <c r="G144" t="s">
        <v>779</v>
      </c>
      <c r="H144" t="s">
        <v>466</v>
      </c>
      <c r="I144">
        <v>41</v>
      </c>
      <c r="J144">
        <v>410</v>
      </c>
      <c r="K144" t="s">
        <v>717</v>
      </c>
      <c r="L144">
        <v>51</v>
      </c>
      <c r="M144">
        <v>510</v>
      </c>
      <c r="N144">
        <v>1801</v>
      </c>
      <c r="O144" t="s">
        <v>190</v>
      </c>
      <c r="P144" t="s">
        <v>190</v>
      </c>
      <c r="Q144" t="s">
        <v>780</v>
      </c>
      <c r="R144">
        <v>87</v>
      </c>
      <c r="S144">
        <v>75</v>
      </c>
      <c r="T144">
        <v>46</v>
      </c>
      <c r="U144">
        <v>1545</v>
      </c>
      <c r="V144">
        <v>1763</v>
      </c>
      <c r="W144">
        <v>255</v>
      </c>
      <c r="X144">
        <v>860</v>
      </c>
      <c r="Y144">
        <v>1520</v>
      </c>
      <c r="Z144">
        <v>227</v>
      </c>
      <c r="AA144">
        <v>176</v>
      </c>
      <c r="AB144">
        <v>255</v>
      </c>
      <c r="AC144">
        <v>96</v>
      </c>
      <c r="AD144">
        <v>135</v>
      </c>
      <c r="AE144">
        <v>83</v>
      </c>
      <c r="AF144">
        <v>44</v>
      </c>
      <c r="AG144">
        <v>123</v>
      </c>
      <c r="AH144">
        <v>159</v>
      </c>
      <c r="AI144">
        <v>92</v>
      </c>
      <c r="AJ144">
        <v>161</v>
      </c>
      <c r="AK144">
        <v>159</v>
      </c>
      <c r="AL144">
        <v>59</v>
      </c>
      <c r="AM144">
        <v>128</v>
      </c>
      <c r="AN144">
        <v>112</v>
      </c>
      <c r="AO144">
        <v>54</v>
      </c>
      <c r="AP144">
        <v>88</v>
      </c>
      <c r="AQ144">
        <v>63</v>
      </c>
      <c r="AR144">
        <v>41</v>
      </c>
      <c r="AS144">
        <v>106</v>
      </c>
      <c r="AT144">
        <v>91</v>
      </c>
      <c r="AU144">
        <v>52</v>
      </c>
      <c r="AV144">
        <v>199</v>
      </c>
      <c r="AW144">
        <v>223</v>
      </c>
      <c r="AX144">
        <v>105</v>
      </c>
      <c r="AY144">
        <v>345</v>
      </c>
      <c r="AZ144">
        <v>438</v>
      </c>
      <c r="BA144">
        <v>123</v>
      </c>
      <c r="BB144">
        <v>181</v>
      </c>
      <c r="BC144">
        <v>462</v>
      </c>
      <c r="BD144">
        <v>119</v>
      </c>
      <c r="BE144">
        <v>653</v>
      </c>
      <c r="BF144">
        <v>738</v>
      </c>
      <c r="BG144">
        <v>978</v>
      </c>
      <c r="BH144">
        <v>1239</v>
      </c>
    </row>
    <row r="145" spans="1:60">
      <c r="A145" t="s">
        <v>781</v>
      </c>
      <c r="B145" t="s">
        <v>781</v>
      </c>
      <c r="C145" t="s">
        <v>781</v>
      </c>
      <c r="D145" t="s">
        <v>781</v>
      </c>
      <c r="E145" t="s">
        <v>781</v>
      </c>
      <c r="F145" t="s">
        <v>781</v>
      </c>
      <c r="G145" t="s">
        <v>781</v>
      </c>
      <c r="H145" t="s">
        <v>466</v>
      </c>
      <c r="I145">
        <v>41</v>
      </c>
      <c r="J145">
        <v>410</v>
      </c>
      <c r="K145" t="s">
        <v>717</v>
      </c>
      <c r="L145">
        <v>51</v>
      </c>
      <c r="M145">
        <v>510</v>
      </c>
      <c r="N145">
        <v>1802</v>
      </c>
      <c r="O145" t="s">
        <v>256</v>
      </c>
      <c r="P145" t="s">
        <v>256</v>
      </c>
      <c r="Q145" t="s">
        <v>782</v>
      </c>
      <c r="R145">
        <v>80</v>
      </c>
      <c r="S145">
        <v>49</v>
      </c>
      <c r="T145">
        <v>61</v>
      </c>
      <c r="U145">
        <v>1198</v>
      </c>
      <c r="V145">
        <v>1125</v>
      </c>
      <c r="W145">
        <v>196</v>
      </c>
      <c r="X145">
        <v>1049</v>
      </c>
      <c r="Y145">
        <v>1474</v>
      </c>
      <c r="Z145">
        <v>209</v>
      </c>
      <c r="AA145">
        <v>66</v>
      </c>
      <c r="AB145">
        <v>113</v>
      </c>
      <c r="AC145">
        <v>68</v>
      </c>
      <c r="AD145">
        <v>74</v>
      </c>
      <c r="AE145">
        <v>70</v>
      </c>
      <c r="AF145">
        <v>52</v>
      </c>
      <c r="AG145">
        <v>124</v>
      </c>
      <c r="AH145">
        <v>79</v>
      </c>
      <c r="AI145">
        <v>66</v>
      </c>
      <c r="AJ145">
        <v>130</v>
      </c>
      <c r="AK145">
        <v>38</v>
      </c>
      <c r="AL145">
        <v>35</v>
      </c>
      <c r="AM145">
        <v>106</v>
      </c>
      <c r="AN145">
        <v>113</v>
      </c>
      <c r="AO145">
        <v>55</v>
      </c>
      <c r="AP145">
        <v>110</v>
      </c>
      <c r="AQ145">
        <v>111</v>
      </c>
      <c r="AR145">
        <v>64</v>
      </c>
      <c r="AS145">
        <v>51</v>
      </c>
      <c r="AT145">
        <v>119</v>
      </c>
      <c r="AU145">
        <v>68</v>
      </c>
      <c r="AV145">
        <v>205</v>
      </c>
      <c r="AW145">
        <v>171</v>
      </c>
      <c r="AX145">
        <v>75</v>
      </c>
      <c r="AY145">
        <v>258</v>
      </c>
      <c r="AZ145">
        <v>193</v>
      </c>
      <c r="BA145">
        <v>72</v>
      </c>
      <c r="BB145">
        <v>366</v>
      </c>
      <c r="BC145">
        <v>580</v>
      </c>
      <c r="BD145">
        <v>128</v>
      </c>
      <c r="BE145">
        <v>808</v>
      </c>
      <c r="BF145">
        <v>835</v>
      </c>
      <c r="BG145">
        <v>685</v>
      </c>
      <c r="BH145">
        <v>751</v>
      </c>
    </row>
    <row r="146" spans="1:60">
      <c r="A146" t="s">
        <v>783</v>
      </c>
      <c r="B146" t="s">
        <v>784</v>
      </c>
      <c r="C146" t="s">
        <v>784</v>
      </c>
      <c r="D146" t="s">
        <v>784</v>
      </c>
      <c r="E146" t="s">
        <v>783</v>
      </c>
      <c r="F146" t="s">
        <v>783</v>
      </c>
      <c r="G146" t="s">
        <v>783</v>
      </c>
      <c r="H146" t="s">
        <v>466</v>
      </c>
      <c r="I146">
        <v>41</v>
      </c>
      <c r="J146">
        <v>410</v>
      </c>
      <c r="K146" t="s">
        <v>717</v>
      </c>
      <c r="L146">
        <v>51</v>
      </c>
      <c r="M146">
        <v>510</v>
      </c>
      <c r="N146">
        <v>1900</v>
      </c>
      <c r="O146" t="s">
        <v>141</v>
      </c>
      <c r="P146" t="s">
        <v>141</v>
      </c>
      <c r="Q146" t="s">
        <v>785</v>
      </c>
      <c r="R146">
        <v>72</v>
      </c>
      <c r="S146">
        <v>58</v>
      </c>
      <c r="T146">
        <v>47</v>
      </c>
      <c r="U146">
        <v>1398</v>
      </c>
      <c r="V146">
        <v>904</v>
      </c>
      <c r="W146">
        <v>184</v>
      </c>
      <c r="X146">
        <v>1951</v>
      </c>
      <c r="Y146">
        <v>2473</v>
      </c>
      <c r="Z146">
        <v>232</v>
      </c>
      <c r="AA146">
        <v>51</v>
      </c>
      <c r="AB146">
        <v>48</v>
      </c>
      <c r="AC146">
        <v>32</v>
      </c>
      <c r="AD146">
        <v>44</v>
      </c>
      <c r="AE146">
        <v>41</v>
      </c>
      <c r="AF146">
        <v>31</v>
      </c>
      <c r="AG146">
        <v>52</v>
      </c>
      <c r="AH146">
        <v>27</v>
      </c>
      <c r="AI146">
        <v>32</v>
      </c>
      <c r="AJ146">
        <v>40</v>
      </c>
      <c r="AK146">
        <v>55</v>
      </c>
      <c r="AL146">
        <v>58</v>
      </c>
      <c r="AM146">
        <v>65</v>
      </c>
      <c r="AN146">
        <v>69</v>
      </c>
      <c r="AO146">
        <v>61</v>
      </c>
      <c r="AP146">
        <v>73</v>
      </c>
      <c r="AQ146">
        <v>95</v>
      </c>
      <c r="AR146">
        <v>52</v>
      </c>
      <c r="AS146">
        <v>113</v>
      </c>
      <c r="AT146">
        <v>25</v>
      </c>
      <c r="AU146">
        <v>23</v>
      </c>
      <c r="AV146">
        <v>211</v>
      </c>
      <c r="AW146">
        <v>135</v>
      </c>
      <c r="AX146">
        <v>73</v>
      </c>
      <c r="AY146">
        <v>369</v>
      </c>
      <c r="AZ146">
        <v>269</v>
      </c>
      <c r="BA146">
        <v>79</v>
      </c>
      <c r="BB146">
        <v>872</v>
      </c>
      <c r="BC146">
        <v>1188</v>
      </c>
      <c r="BD146">
        <v>163</v>
      </c>
      <c r="BE146">
        <v>1628</v>
      </c>
      <c r="BF146">
        <v>1618</v>
      </c>
      <c r="BG146">
        <v>257</v>
      </c>
      <c r="BH146">
        <v>283</v>
      </c>
    </row>
    <row r="147" spans="1:60">
      <c r="A147" t="s">
        <v>786</v>
      </c>
      <c r="B147" t="s">
        <v>787</v>
      </c>
      <c r="C147" t="s">
        <v>787</v>
      </c>
      <c r="D147" t="s">
        <v>787</v>
      </c>
      <c r="E147" t="s">
        <v>786</v>
      </c>
      <c r="F147" t="s">
        <v>786</v>
      </c>
      <c r="G147" t="s">
        <v>786</v>
      </c>
      <c r="H147" t="s">
        <v>466</v>
      </c>
      <c r="I147">
        <v>41</v>
      </c>
      <c r="J147">
        <v>410</v>
      </c>
      <c r="K147" t="s">
        <v>717</v>
      </c>
      <c r="L147">
        <v>51</v>
      </c>
      <c r="M147">
        <v>510</v>
      </c>
      <c r="N147">
        <v>2000</v>
      </c>
      <c r="O147" t="s">
        <v>142</v>
      </c>
      <c r="P147" t="s">
        <v>142</v>
      </c>
      <c r="Q147" t="s">
        <v>788</v>
      </c>
      <c r="R147">
        <v>137</v>
      </c>
      <c r="S147">
        <v>1</v>
      </c>
      <c r="T147">
        <v>46</v>
      </c>
      <c r="U147">
        <v>1979</v>
      </c>
      <c r="V147">
        <v>2074</v>
      </c>
      <c r="W147">
        <v>350</v>
      </c>
      <c r="X147">
        <v>2056</v>
      </c>
      <c r="Y147">
        <v>2363</v>
      </c>
      <c r="Z147">
        <v>336</v>
      </c>
      <c r="AA147">
        <v>240</v>
      </c>
      <c r="AB147">
        <v>273</v>
      </c>
      <c r="AC147">
        <v>120</v>
      </c>
      <c r="AD147">
        <v>290</v>
      </c>
      <c r="AE147">
        <v>201</v>
      </c>
      <c r="AF147">
        <v>123</v>
      </c>
      <c r="AG147">
        <v>175</v>
      </c>
      <c r="AH147">
        <v>126</v>
      </c>
      <c r="AI147">
        <v>98</v>
      </c>
      <c r="AJ147">
        <v>268</v>
      </c>
      <c r="AK147">
        <v>183</v>
      </c>
      <c r="AL147">
        <v>107</v>
      </c>
      <c r="AM147">
        <v>297</v>
      </c>
      <c r="AN147">
        <v>331</v>
      </c>
      <c r="AO147">
        <v>162</v>
      </c>
      <c r="AP147">
        <v>380</v>
      </c>
      <c r="AQ147">
        <v>270</v>
      </c>
      <c r="AR147">
        <v>111</v>
      </c>
      <c r="AS147">
        <v>208</v>
      </c>
      <c r="AT147">
        <v>159</v>
      </c>
      <c r="AU147">
        <v>75</v>
      </c>
      <c r="AV147">
        <v>292</v>
      </c>
      <c r="AW147">
        <v>453</v>
      </c>
      <c r="AX147">
        <v>191</v>
      </c>
      <c r="AY147">
        <v>419</v>
      </c>
      <c r="AZ147">
        <v>369</v>
      </c>
      <c r="BA147">
        <v>127</v>
      </c>
      <c r="BB147">
        <v>377</v>
      </c>
      <c r="BC147">
        <v>724</v>
      </c>
      <c r="BD147">
        <v>196</v>
      </c>
      <c r="BE147">
        <v>690</v>
      </c>
      <c r="BF147">
        <v>765</v>
      </c>
      <c r="BG147">
        <v>2256</v>
      </c>
      <c r="BH147">
        <v>2206</v>
      </c>
    </row>
    <row r="148" spans="1:60">
      <c r="A148" t="s">
        <v>789</v>
      </c>
      <c r="B148" t="s">
        <v>790</v>
      </c>
      <c r="C148" t="s">
        <v>790</v>
      </c>
      <c r="D148" t="s">
        <v>790</v>
      </c>
      <c r="E148" t="s">
        <v>789</v>
      </c>
      <c r="F148" t="s">
        <v>789</v>
      </c>
      <c r="G148" t="s">
        <v>789</v>
      </c>
      <c r="H148" t="s">
        <v>466</v>
      </c>
      <c r="I148">
        <v>41</v>
      </c>
      <c r="J148">
        <v>410</v>
      </c>
      <c r="K148" t="s">
        <v>717</v>
      </c>
      <c r="L148">
        <v>51</v>
      </c>
      <c r="M148">
        <v>510</v>
      </c>
      <c r="N148">
        <v>2100</v>
      </c>
      <c r="O148" t="s">
        <v>159</v>
      </c>
      <c r="P148" t="s">
        <v>159</v>
      </c>
      <c r="Q148" t="s">
        <v>791</v>
      </c>
      <c r="R148">
        <v>49</v>
      </c>
      <c r="S148">
        <v>33</v>
      </c>
      <c r="T148">
        <v>42</v>
      </c>
      <c r="U148">
        <v>1084</v>
      </c>
      <c r="V148">
        <v>729</v>
      </c>
      <c r="W148">
        <v>155</v>
      </c>
      <c r="X148">
        <v>563</v>
      </c>
      <c r="Y148">
        <v>899</v>
      </c>
      <c r="Z148">
        <v>177</v>
      </c>
      <c r="AA148">
        <v>347</v>
      </c>
      <c r="AB148">
        <v>189</v>
      </c>
      <c r="AC148">
        <v>82</v>
      </c>
      <c r="AD148">
        <v>146</v>
      </c>
      <c r="AE148">
        <v>118</v>
      </c>
      <c r="AF148">
        <v>63</v>
      </c>
      <c r="AG148">
        <v>78</v>
      </c>
      <c r="AH148">
        <v>107</v>
      </c>
      <c r="AI148">
        <v>58</v>
      </c>
      <c r="AJ148">
        <v>110</v>
      </c>
      <c r="AK148">
        <v>191</v>
      </c>
      <c r="AL148">
        <v>72</v>
      </c>
      <c r="AM148">
        <v>89</v>
      </c>
      <c r="AN148">
        <v>90</v>
      </c>
      <c r="AO148">
        <v>54</v>
      </c>
      <c r="AP148">
        <v>82</v>
      </c>
      <c r="AQ148">
        <v>126</v>
      </c>
      <c r="AR148">
        <v>65</v>
      </c>
      <c r="AS148">
        <v>90</v>
      </c>
      <c r="AT148">
        <v>53</v>
      </c>
      <c r="AU148">
        <v>44</v>
      </c>
      <c r="AV148">
        <v>89</v>
      </c>
      <c r="AW148">
        <v>120</v>
      </c>
      <c r="AX148">
        <v>56</v>
      </c>
      <c r="AY148">
        <v>140</v>
      </c>
      <c r="AZ148">
        <v>175</v>
      </c>
      <c r="BA148">
        <v>78</v>
      </c>
      <c r="BB148">
        <v>61</v>
      </c>
      <c r="BC148">
        <v>175</v>
      </c>
      <c r="BD148">
        <v>68</v>
      </c>
      <c r="BE148">
        <v>172</v>
      </c>
      <c r="BF148">
        <v>166</v>
      </c>
      <c r="BG148">
        <v>1079</v>
      </c>
      <c r="BH148">
        <v>1196</v>
      </c>
    </row>
    <row r="149" spans="1:60">
      <c r="A149" t="s">
        <v>792</v>
      </c>
      <c r="B149" t="s">
        <v>792</v>
      </c>
      <c r="C149" t="s">
        <v>792</v>
      </c>
      <c r="D149" t="s">
        <v>792</v>
      </c>
      <c r="E149" t="s">
        <v>792</v>
      </c>
      <c r="H149" t="s">
        <v>466</v>
      </c>
      <c r="I149">
        <v>41</v>
      </c>
      <c r="J149">
        <v>410</v>
      </c>
      <c r="K149" t="s">
        <v>717</v>
      </c>
      <c r="L149">
        <v>51</v>
      </c>
      <c r="M149">
        <v>510</v>
      </c>
      <c r="N149">
        <v>2201</v>
      </c>
      <c r="O149" t="s">
        <v>235</v>
      </c>
      <c r="R149">
        <v>4</v>
      </c>
      <c r="U149">
        <v>257</v>
      </c>
      <c r="X149">
        <v>45</v>
      </c>
      <c r="AA149">
        <v>85</v>
      </c>
      <c r="AD149">
        <v>16</v>
      </c>
      <c r="AG149">
        <v>15</v>
      </c>
      <c r="AJ149">
        <v>18</v>
      </c>
      <c r="AM149">
        <v>0</v>
      </c>
      <c r="AP149">
        <v>12</v>
      </c>
      <c r="AS149">
        <v>0</v>
      </c>
      <c r="AV149">
        <v>10</v>
      </c>
      <c r="AY149">
        <v>38</v>
      </c>
      <c r="BB149">
        <v>0</v>
      </c>
      <c r="BE149">
        <v>47</v>
      </c>
      <c r="BG149">
        <v>110</v>
      </c>
    </row>
    <row r="150" spans="1:60">
      <c r="A150" t="s">
        <v>793</v>
      </c>
      <c r="B150" t="s">
        <v>793</v>
      </c>
      <c r="C150" t="s">
        <v>793</v>
      </c>
      <c r="D150" t="s">
        <v>793</v>
      </c>
      <c r="E150" t="s">
        <v>793</v>
      </c>
      <c r="H150" t="s">
        <v>466</v>
      </c>
      <c r="I150">
        <v>41</v>
      </c>
      <c r="J150">
        <v>410</v>
      </c>
      <c r="K150" t="s">
        <v>717</v>
      </c>
      <c r="L150">
        <v>51</v>
      </c>
      <c r="M150">
        <v>510</v>
      </c>
      <c r="N150">
        <v>2202</v>
      </c>
      <c r="O150" t="s">
        <v>236</v>
      </c>
      <c r="R150">
        <v>23</v>
      </c>
      <c r="U150">
        <v>109</v>
      </c>
      <c r="X150">
        <v>58</v>
      </c>
      <c r="AA150">
        <v>34</v>
      </c>
      <c r="AD150">
        <v>7</v>
      </c>
      <c r="AG150">
        <v>24</v>
      </c>
      <c r="AJ150">
        <v>23</v>
      </c>
      <c r="AM150">
        <v>0</v>
      </c>
      <c r="AP150">
        <v>11</v>
      </c>
      <c r="AS150">
        <v>6</v>
      </c>
      <c r="AV150">
        <v>0</v>
      </c>
      <c r="AY150">
        <v>15</v>
      </c>
      <c r="BB150">
        <v>6</v>
      </c>
      <c r="BE150">
        <v>9</v>
      </c>
      <c r="BG150">
        <v>109</v>
      </c>
    </row>
    <row r="151" spans="1:60">
      <c r="A151" t="s">
        <v>794</v>
      </c>
      <c r="F151" t="s">
        <v>794</v>
      </c>
      <c r="G151" t="s">
        <v>794</v>
      </c>
      <c r="H151" t="s">
        <v>466</v>
      </c>
      <c r="I151">
        <v>41</v>
      </c>
      <c r="J151">
        <v>410</v>
      </c>
      <c r="K151" t="s">
        <v>717</v>
      </c>
      <c r="L151">
        <v>51</v>
      </c>
      <c r="M151">
        <v>510</v>
      </c>
      <c r="N151">
        <v>2203</v>
      </c>
      <c r="P151" t="s">
        <v>283</v>
      </c>
      <c r="Q151" t="s">
        <v>795</v>
      </c>
      <c r="S151">
        <v>121</v>
      </c>
      <c r="T151">
        <v>95</v>
      </c>
      <c r="V151">
        <v>1188</v>
      </c>
      <c r="W151">
        <v>232</v>
      </c>
      <c r="Y151">
        <v>1169</v>
      </c>
      <c r="Z151">
        <v>202</v>
      </c>
      <c r="AB151">
        <v>199</v>
      </c>
      <c r="AC151">
        <v>91</v>
      </c>
      <c r="AE151">
        <v>111</v>
      </c>
      <c r="AF151">
        <v>60</v>
      </c>
      <c r="AH151">
        <v>113</v>
      </c>
      <c r="AI151">
        <v>92</v>
      </c>
      <c r="AK151">
        <v>54</v>
      </c>
      <c r="AL151">
        <v>38</v>
      </c>
      <c r="AN151">
        <v>57</v>
      </c>
      <c r="AO151">
        <v>55</v>
      </c>
      <c r="AQ151">
        <v>37</v>
      </c>
      <c r="AR151">
        <v>38</v>
      </c>
      <c r="AT151">
        <v>47</v>
      </c>
      <c r="AU151">
        <v>49</v>
      </c>
      <c r="AW151">
        <v>121</v>
      </c>
      <c r="AX151">
        <v>71</v>
      </c>
      <c r="AZ151">
        <v>250</v>
      </c>
      <c r="BA151">
        <v>85</v>
      </c>
      <c r="BC151">
        <v>459</v>
      </c>
      <c r="BD151">
        <v>121</v>
      </c>
      <c r="BF151">
        <v>526</v>
      </c>
      <c r="BH151">
        <v>933</v>
      </c>
    </row>
    <row r="152" spans="1:60">
      <c r="A152" t="s">
        <v>796</v>
      </c>
      <c r="B152" t="s">
        <v>796</v>
      </c>
      <c r="C152" t="s">
        <v>796</v>
      </c>
      <c r="D152" t="s">
        <v>796</v>
      </c>
      <c r="E152" t="s">
        <v>796</v>
      </c>
      <c r="H152" t="s">
        <v>466</v>
      </c>
      <c r="I152">
        <v>41</v>
      </c>
      <c r="J152">
        <v>410</v>
      </c>
      <c r="K152" t="s">
        <v>717</v>
      </c>
      <c r="L152">
        <v>51</v>
      </c>
      <c r="M152">
        <v>510</v>
      </c>
      <c r="N152">
        <v>2301</v>
      </c>
      <c r="O152" t="s">
        <v>198</v>
      </c>
      <c r="R152">
        <v>112</v>
      </c>
      <c r="U152">
        <v>1010</v>
      </c>
      <c r="X152">
        <v>530</v>
      </c>
      <c r="AA152">
        <v>270</v>
      </c>
      <c r="AD152">
        <v>102</v>
      </c>
      <c r="AG152">
        <v>59</v>
      </c>
      <c r="AJ152">
        <v>78</v>
      </c>
      <c r="AM152">
        <v>68</v>
      </c>
      <c r="AP152">
        <v>101</v>
      </c>
      <c r="AS152">
        <v>92</v>
      </c>
      <c r="AV152">
        <v>77</v>
      </c>
      <c r="AY152">
        <v>148</v>
      </c>
      <c r="BB152">
        <v>98</v>
      </c>
      <c r="BE152">
        <v>458</v>
      </c>
      <c r="BG152">
        <v>684</v>
      </c>
    </row>
    <row r="153" spans="1:60">
      <c r="A153" t="s">
        <v>797</v>
      </c>
      <c r="B153" t="s">
        <v>797</v>
      </c>
      <c r="C153" t="s">
        <v>797</v>
      </c>
      <c r="D153" t="s">
        <v>797</v>
      </c>
      <c r="E153" t="s">
        <v>797</v>
      </c>
      <c r="H153" t="s">
        <v>466</v>
      </c>
      <c r="I153">
        <v>41</v>
      </c>
      <c r="J153">
        <v>410</v>
      </c>
      <c r="K153" t="s">
        <v>717</v>
      </c>
      <c r="L153">
        <v>51</v>
      </c>
      <c r="M153">
        <v>510</v>
      </c>
      <c r="N153">
        <v>2302</v>
      </c>
      <c r="O153" t="s">
        <v>199</v>
      </c>
      <c r="R153">
        <v>50</v>
      </c>
      <c r="U153">
        <v>550</v>
      </c>
      <c r="X153">
        <v>319</v>
      </c>
      <c r="AA153">
        <v>91</v>
      </c>
      <c r="AD153">
        <v>84</v>
      </c>
      <c r="AG153">
        <v>77</v>
      </c>
      <c r="AJ153">
        <v>53</v>
      </c>
      <c r="AM153">
        <v>100</v>
      </c>
      <c r="AP153">
        <v>50</v>
      </c>
      <c r="AS153">
        <v>12</v>
      </c>
      <c r="AV153">
        <v>86</v>
      </c>
      <c r="AY153">
        <v>71</v>
      </c>
      <c r="BB153">
        <v>78</v>
      </c>
      <c r="BE153">
        <v>106</v>
      </c>
      <c r="BG153">
        <v>591</v>
      </c>
    </row>
    <row r="154" spans="1:60">
      <c r="A154" t="s">
        <v>798</v>
      </c>
      <c r="F154" t="s">
        <v>798</v>
      </c>
      <c r="G154" t="s">
        <v>798</v>
      </c>
      <c r="H154" t="s">
        <v>466</v>
      </c>
      <c r="I154">
        <v>41</v>
      </c>
      <c r="J154">
        <v>410</v>
      </c>
      <c r="K154" t="s">
        <v>717</v>
      </c>
      <c r="L154">
        <v>51</v>
      </c>
      <c r="M154">
        <v>510</v>
      </c>
      <c r="N154">
        <v>2303</v>
      </c>
      <c r="P154" t="s">
        <v>160</v>
      </c>
      <c r="Q154" t="s">
        <v>799</v>
      </c>
      <c r="S154">
        <v>12</v>
      </c>
      <c r="T154">
        <v>33</v>
      </c>
      <c r="V154">
        <v>722</v>
      </c>
      <c r="W154">
        <v>170</v>
      </c>
      <c r="Y154">
        <v>841</v>
      </c>
      <c r="Z154">
        <v>149</v>
      </c>
      <c r="AB154">
        <v>141</v>
      </c>
      <c r="AC154">
        <v>65</v>
      </c>
      <c r="AE154">
        <v>68</v>
      </c>
      <c r="AF154">
        <v>46</v>
      </c>
      <c r="AH154">
        <v>85</v>
      </c>
      <c r="AI154">
        <v>54</v>
      </c>
      <c r="AK154">
        <v>63</v>
      </c>
      <c r="AL154">
        <v>47</v>
      </c>
      <c r="AN154">
        <v>76</v>
      </c>
      <c r="AO154">
        <v>43</v>
      </c>
      <c r="AQ154">
        <v>100</v>
      </c>
      <c r="AR154">
        <v>58</v>
      </c>
      <c r="AT154">
        <v>53</v>
      </c>
      <c r="AU154">
        <v>35</v>
      </c>
      <c r="AW154">
        <v>181</v>
      </c>
      <c r="AX154">
        <v>73</v>
      </c>
      <c r="AZ154">
        <v>201</v>
      </c>
      <c r="BA154">
        <v>73</v>
      </c>
      <c r="BC154">
        <v>208</v>
      </c>
      <c r="BD154">
        <v>82</v>
      </c>
      <c r="BF154">
        <v>147</v>
      </c>
      <c r="BH154">
        <v>934</v>
      </c>
    </row>
    <row r="155" spans="1:60">
      <c r="A155" t="s">
        <v>800</v>
      </c>
      <c r="B155" t="s">
        <v>800</v>
      </c>
      <c r="C155" t="s">
        <v>800</v>
      </c>
      <c r="D155" t="s">
        <v>800</v>
      </c>
      <c r="E155" t="s">
        <v>800</v>
      </c>
      <c r="F155" t="s">
        <v>800</v>
      </c>
      <c r="G155" t="s">
        <v>800</v>
      </c>
      <c r="H155" t="s">
        <v>466</v>
      </c>
      <c r="I155">
        <v>41</v>
      </c>
      <c r="J155">
        <v>410</v>
      </c>
      <c r="K155" t="s">
        <v>717</v>
      </c>
      <c r="L155">
        <v>51</v>
      </c>
      <c r="M155">
        <v>510</v>
      </c>
      <c r="N155">
        <v>2401</v>
      </c>
      <c r="O155" t="s">
        <v>307</v>
      </c>
      <c r="P155" t="s">
        <v>307</v>
      </c>
      <c r="Q155" t="s">
        <v>801</v>
      </c>
      <c r="R155">
        <v>11</v>
      </c>
      <c r="S155">
        <v>34</v>
      </c>
      <c r="T155">
        <v>49</v>
      </c>
      <c r="U155">
        <v>724</v>
      </c>
      <c r="V155">
        <v>676</v>
      </c>
      <c r="W155">
        <v>186</v>
      </c>
      <c r="X155">
        <v>1266</v>
      </c>
      <c r="Y155">
        <v>1413</v>
      </c>
      <c r="Z155">
        <v>183</v>
      </c>
      <c r="AA155">
        <v>47</v>
      </c>
      <c r="AB155">
        <v>21</v>
      </c>
      <c r="AC155">
        <v>18</v>
      </c>
      <c r="AD155">
        <v>52</v>
      </c>
      <c r="AE155">
        <v>17</v>
      </c>
      <c r="AF155">
        <v>28</v>
      </c>
      <c r="AG155">
        <v>26</v>
      </c>
      <c r="AH155">
        <v>0</v>
      </c>
      <c r="AI155">
        <v>12</v>
      </c>
      <c r="AJ155">
        <v>53</v>
      </c>
      <c r="AK155">
        <v>27</v>
      </c>
      <c r="AL155">
        <v>25</v>
      </c>
      <c r="AM155">
        <v>52</v>
      </c>
      <c r="AN155">
        <v>26</v>
      </c>
      <c r="AO155">
        <v>26</v>
      </c>
      <c r="AP155">
        <v>62</v>
      </c>
      <c r="AQ155">
        <v>13</v>
      </c>
      <c r="AR155">
        <v>22</v>
      </c>
      <c r="AS155">
        <v>57</v>
      </c>
      <c r="AT155">
        <v>38</v>
      </c>
      <c r="AU155">
        <v>32</v>
      </c>
      <c r="AV155">
        <v>116</v>
      </c>
      <c r="AW155">
        <v>97</v>
      </c>
      <c r="AX155">
        <v>63</v>
      </c>
      <c r="AY155">
        <v>199</v>
      </c>
      <c r="AZ155">
        <v>180</v>
      </c>
      <c r="BA155">
        <v>69</v>
      </c>
      <c r="BB155">
        <v>441</v>
      </c>
      <c r="BC155">
        <v>709</v>
      </c>
      <c r="BD155">
        <v>143</v>
      </c>
      <c r="BE155">
        <v>841</v>
      </c>
      <c r="BF155">
        <v>849</v>
      </c>
      <c r="BG155">
        <v>267</v>
      </c>
      <c r="BH155">
        <v>263</v>
      </c>
    </row>
    <row r="156" spans="1:60">
      <c r="A156" t="s">
        <v>802</v>
      </c>
      <c r="B156" t="s">
        <v>802</v>
      </c>
      <c r="C156" t="s">
        <v>802</v>
      </c>
      <c r="D156" t="s">
        <v>802</v>
      </c>
      <c r="E156" t="s">
        <v>802</v>
      </c>
      <c r="F156" t="s">
        <v>802</v>
      </c>
      <c r="G156" t="s">
        <v>802</v>
      </c>
      <c r="H156" t="s">
        <v>466</v>
      </c>
      <c r="I156">
        <v>41</v>
      </c>
      <c r="J156">
        <v>410</v>
      </c>
      <c r="K156" t="s">
        <v>717</v>
      </c>
      <c r="L156">
        <v>51</v>
      </c>
      <c r="M156">
        <v>510</v>
      </c>
      <c r="N156">
        <v>2402</v>
      </c>
      <c r="O156" t="s">
        <v>308</v>
      </c>
      <c r="P156" t="s">
        <v>308</v>
      </c>
      <c r="Q156" t="s">
        <v>803</v>
      </c>
      <c r="R156">
        <v>60</v>
      </c>
      <c r="S156">
        <v>49</v>
      </c>
      <c r="T156">
        <v>53</v>
      </c>
      <c r="U156">
        <v>1310</v>
      </c>
      <c r="V156">
        <v>1023</v>
      </c>
      <c r="W156">
        <v>204</v>
      </c>
      <c r="X156">
        <v>1253</v>
      </c>
      <c r="Y156">
        <v>1766</v>
      </c>
      <c r="Z156">
        <v>236</v>
      </c>
      <c r="AA156">
        <v>284</v>
      </c>
      <c r="AB156">
        <v>206</v>
      </c>
      <c r="AC156">
        <v>85</v>
      </c>
      <c r="AD156">
        <v>135</v>
      </c>
      <c r="AE156">
        <v>186</v>
      </c>
      <c r="AF156">
        <v>76</v>
      </c>
      <c r="AG156">
        <v>117</v>
      </c>
      <c r="AH156">
        <v>109</v>
      </c>
      <c r="AI156">
        <v>60</v>
      </c>
      <c r="AJ156">
        <v>185</v>
      </c>
      <c r="AK156">
        <v>89</v>
      </c>
      <c r="AL156">
        <v>72</v>
      </c>
      <c r="AM156">
        <v>153</v>
      </c>
      <c r="AN156">
        <v>55</v>
      </c>
      <c r="AO156">
        <v>46</v>
      </c>
      <c r="AP156">
        <v>110</v>
      </c>
      <c r="AQ156">
        <v>67</v>
      </c>
      <c r="AR156">
        <v>49</v>
      </c>
      <c r="AS156">
        <v>167</v>
      </c>
      <c r="AT156">
        <v>114</v>
      </c>
      <c r="AU156">
        <v>68</v>
      </c>
      <c r="AV156">
        <v>228</v>
      </c>
      <c r="AW156">
        <v>196</v>
      </c>
      <c r="AX156">
        <v>81</v>
      </c>
      <c r="AY156">
        <v>265</v>
      </c>
      <c r="AZ156">
        <v>266</v>
      </c>
      <c r="BA156">
        <v>109</v>
      </c>
      <c r="BB156">
        <v>314</v>
      </c>
      <c r="BC156">
        <v>660</v>
      </c>
      <c r="BD156">
        <v>170</v>
      </c>
      <c r="BE156">
        <v>469</v>
      </c>
      <c r="BF156">
        <v>531</v>
      </c>
      <c r="BG156">
        <v>1487</v>
      </c>
      <c r="BH156">
        <v>1492</v>
      </c>
    </row>
    <row r="157" spans="1:60">
      <c r="A157" t="s">
        <v>804</v>
      </c>
      <c r="B157" t="s">
        <v>804</v>
      </c>
      <c r="C157" t="s">
        <v>804</v>
      </c>
      <c r="D157" t="s">
        <v>804</v>
      </c>
      <c r="E157" t="s">
        <v>804</v>
      </c>
      <c r="F157" t="s">
        <v>804</v>
      </c>
      <c r="G157" t="s">
        <v>804</v>
      </c>
      <c r="H157" t="s">
        <v>466</v>
      </c>
      <c r="I157">
        <v>41</v>
      </c>
      <c r="J157">
        <v>410</v>
      </c>
      <c r="K157" t="s">
        <v>717</v>
      </c>
      <c r="L157">
        <v>51</v>
      </c>
      <c r="M157">
        <v>510</v>
      </c>
      <c r="N157">
        <v>2501</v>
      </c>
      <c r="O157" t="s">
        <v>143</v>
      </c>
      <c r="P157" t="s">
        <v>143</v>
      </c>
      <c r="Q157" t="s">
        <v>805</v>
      </c>
      <c r="R157">
        <v>22</v>
      </c>
      <c r="S157">
        <v>0</v>
      </c>
      <c r="T157">
        <v>34</v>
      </c>
      <c r="U157">
        <v>922</v>
      </c>
      <c r="V157">
        <v>844</v>
      </c>
      <c r="W157">
        <v>153</v>
      </c>
      <c r="X157">
        <v>2176</v>
      </c>
      <c r="Y157">
        <v>2324</v>
      </c>
      <c r="Z157">
        <v>236</v>
      </c>
      <c r="AA157">
        <v>28</v>
      </c>
      <c r="AB157">
        <v>0</v>
      </c>
      <c r="AC157">
        <v>12</v>
      </c>
      <c r="AD157">
        <v>6</v>
      </c>
      <c r="AE157">
        <v>44</v>
      </c>
      <c r="AF157">
        <v>33</v>
      </c>
      <c r="AG157">
        <v>42</v>
      </c>
      <c r="AH157">
        <v>19</v>
      </c>
      <c r="AI157">
        <v>19</v>
      </c>
      <c r="AJ157">
        <v>19</v>
      </c>
      <c r="AK157">
        <v>30</v>
      </c>
      <c r="AL157">
        <v>30</v>
      </c>
      <c r="AM157">
        <v>26</v>
      </c>
      <c r="AN157">
        <v>45</v>
      </c>
      <c r="AO157">
        <v>30</v>
      </c>
      <c r="AP157">
        <v>101</v>
      </c>
      <c r="AQ157">
        <v>8</v>
      </c>
      <c r="AR157">
        <v>13</v>
      </c>
      <c r="AS157">
        <v>48</v>
      </c>
      <c r="AT157">
        <v>25</v>
      </c>
      <c r="AU157">
        <v>27</v>
      </c>
      <c r="AV157">
        <v>117</v>
      </c>
      <c r="AW157">
        <v>59</v>
      </c>
      <c r="AX157">
        <v>37</v>
      </c>
      <c r="AY157">
        <v>402</v>
      </c>
      <c r="AZ157">
        <v>228</v>
      </c>
      <c r="BA157">
        <v>87</v>
      </c>
      <c r="BB157">
        <v>926</v>
      </c>
      <c r="BC157">
        <v>1230</v>
      </c>
      <c r="BD157">
        <v>173</v>
      </c>
      <c r="BE157">
        <v>1577</v>
      </c>
      <c r="BF157">
        <v>1558</v>
      </c>
      <c r="BG157">
        <v>127</v>
      </c>
      <c r="BH157">
        <v>148</v>
      </c>
    </row>
    <row r="158" spans="1:60">
      <c r="A158" t="s">
        <v>806</v>
      </c>
      <c r="B158" t="s">
        <v>806</v>
      </c>
      <c r="C158" t="s">
        <v>806</v>
      </c>
      <c r="D158" t="s">
        <v>806</v>
      </c>
      <c r="E158" t="s">
        <v>806</v>
      </c>
      <c r="F158" t="s">
        <v>806</v>
      </c>
      <c r="G158" t="s">
        <v>806</v>
      </c>
      <c r="H158" t="s">
        <v>466</v>
      </c>
      <c r="I158">
        <v>41</v>
      </c>
      <c r="J158">
        <v>410</v>
      </c>
      <c r="K158" t="s">
        <v>717</v>
      </c>
      <c r="L158">
        <v>51</v>
      </c>
      <c r="M158">
        <v>510</v>
      </c>
      <c r="N158">
        <v>2502</v>
      </c>
      <c r="O158" t="s">
        <v>144</v>
      </c>
      <c r="P158" t="s">
        <v>144</v>
      </c>
      <c r="Q158" t="s">
        <v>807</v>
      </c>
      <c r="R158">
        <v>30</v>
      </c>
      <c r="S158">
        <v>18</v>
      </c>
      <c r="T158">
        <v>42</v>
      </c>
      <c r="U158">
        <v>1486</v>
      </c>
      <c r="V158">
        <v>1179</v>
      </c>
      <c r="W158">
        <v>250</v>
      </c>
      <c r="X158">
        <v>1365</v>
      </c>
      <c r="Y158">
        <v>1629</v>
      </c>
      <c r="Z158">
        <v>245</v>
      </c>
      <c r="AA158">
        <v>146</v>
      </c>
      <c r="AB158">
        <v>80</v>
      </c>
      <c r="AC158">
        <v>77</v>
      </c>
      <c r="AD158">
        <v>164</v>
      </c>
      <c r="AE158">
        <v>82</v>
      </c>
      <c r="AF158">
        <v>58</v>
      </c>
      <c r="AG158">
        <v>80</v>
      </c>
      <c r="AH158">
        <v>175</v>
      </c>
      <c r="AI158">
        <v>103</v>
      </c>
      <c r="AJ158">
        <v>200</v>
      </c>
      <c r="AK158">
        <v>258</v>
      </c>
      <c r="AL158">
        <v>140</v>
      </c>
      <c r="AM158">
        <v>131</v>
      </c>
      <c r="AN158">
        <v>95</v>
      </c>
      <c r="AO158">
        <v>52</v>
      </c>
      <c r="AP158">
        <v>104</v>
      </c>
      <c r="AQ158">
        <v>93</v>
      </c>
      <c r="AR158">
        <v>61</v>
      </c>
      <c r="AS158">
        <v>148</v>
      </c>
      <c r="AT158">
        <v>81</v>
      </c>
      <c r="AU158">
        <v>64</v>
      </c>
      <c r="AV158">
        <v>225</v>
      </c>
      <c r="AW158">
        <v>216</v>
      </c>
      <c r="AX158">
        <v>111</v>
      </c>
      <c r="AY158">
        <v>380</v>
      </c>
      <c r="AZ158">
        <v>260</v>
      </c>
      <c r="BA158">
        <v>111</v>
      </c>
      <c r="BB158">
        <v>434</v>
      </c>
      <c r="BC158">
        <v>655</v>
      </c>
      <c r="BD158">
        <v>155</v>
      </c>
      <c r="BE158">
        <v>659</v>
      </c>
      <c r="BF158">
        <v>747</v>
      </c>
      <c r="BG158">
        <v>1347</v>
      </c>
      <c r="BH158">
        <v>1233</v>
      </c>
    </row>
    <row r="159" spans="1:60">
      <c r="A159" t="s">
        <v>808</v>
      </c>
      <c r="B159" t="s">
        <v>809</v>
      </c>
      <c r="C159" t="s">
        <v>809</v>
      </c>
      <c r="D159" t="s">
        <v>809</v>
      </c>
      <c r="E159" t="s">
        <v>808</v>
      </c>
      <c r="F159" t="s">
        <v>808</v>
      </c>
      <c r="G159" t="s">
        <v>808</v>
      </c>
      <c r="H159" t="s">
        <v>466</v>
      </c>
      <c r="I159">
        <v>41</v>
      </c>
      <c r="J159">
        <v>410</v>
      </c>
      <c r="K159" t="s">
        <v>717</v>
      </c>
      <c r="L159">
        <v>51</v>
      </c>
      <c r="M159">
        <v>510</v>
      </c>
      <c r="N159">
        <v>2600</v>
      </c>
      <c r="O159" t="s">
        <v>145</v>
      </c>
      <c r="P159" t="s">
        <v>145</v>
      </c>
      <c r="Q159" t="s">
        <v>810</v>
      </c>
      <c r="R159">
        <v>7</v>
      </c>
      <c r="S159">
        <v>22</v>
      </c>
      <c r="T159">
        <v>34</v>
      </c>
      <c r="U159">
        <v>738</v>
      </c>
      <c r="V159">
        <v>617</v>
      </c>
      <c r="W159">
        <v>158</v>
      </c>
      <c r="X159">
        <v>1111</v>
      </c>
      <c r="Y159">
        <v>1320</v>
      </c>
      <c r="Z159">
        <v>183</v>
      </c>
      <c r="AA159">
        <v>36</v>
      </c>
      <c r="AB159">
        <v>52</v>
      </c>
      <c r="AC159">
        <v>53</v>
      </c>
      <c r="AD159">
        <v>38</v>
      </c>
      <c r="AE159">
        <v>27</v>
      </c>
      <c r="AF159">
        <v>29</v>
      </c>
      <c r="AG159">
        <v>23</v>
      </c>
      <c r="AH159">
        <v>26</v>
      </c>
      <c r="AI159">
        <v>24</v>
      </c>
      <c r="AJ159">
        <v>47</v>
      </c>
      <c r="AK159">
        <v>27</v>
      </c>
      <c r="AL159">
        <v>24</v>
      </c>
      <c r="AM159">
        <v>31</v>
      </c>
      <c r="AN159">
        <v>20</v>
      </c>
      <c r="AO159">
        <v>22</v>
      </c>
      <c r="AP159">
        <v>47</v>
      </c>
      <c r="AQ159">
        <v>44</v>
      </c>
      <c r="AR159">
        <v>33</v>
      </c>
      <c r="AS159">
        <v>25</v>
      </c>
      <c r="AT159">
        <v>18</v>
      </c>
      <c r="AU159">
        <v>22</v>
      </c>
      <c r="AV159">
        <v>56</v>
      </c>
      <c r="AW159">
        <v>35</v>
      </c>
      <c r="AX159">
        <v>28</v>
      </c>
      <c r="AY159">
        <v>282</v>
      </c>
      <c r="AZ159">
        <v>139</v>
      </c>
      <c r="BA159">
        <v>64</v>
      </c>
      <c r="BB159">
        <v>479</v>
      </c>
      <c r="BC159">
        <v>690</v>
      </c>
      <c r="BD159">
        <v>144</v>
      </c>
      <c r="BE159">
        <v>939</v>
      </c>
      <c r="BF159">
        <v>938</v>
      </c>
      <c r="BG159">
        <v>122</v>
      </c>
      <c r="BH159">
        <v>135</v>
      </c>
    </row>
    <row r="160" spans="1:60">
      <c r="A160" t="s">
        <v>811</v>
      </c>
      <c r="B160" t="s">
        <v>811</v>
      </c>
      <c r="C160" t="s">
        <v>811</v>
      </c>
      <c r="D160" t="s">
        <v>811</v>
      </c>
      <c r="E160" t="s">
        <v>811</v>
      </c>
      <c r="F160" t="s">
        <v>811</v>
      </c>
      <c r="G160" t="s">
        <v>811</v>
      </c>
      <c r="H160" t="s">
        <v>466</v>
      </c>
      <c r="I160">
        <v>41</v>
      </c>
      <c r="J160">
        <v>410</v>
      </c>
      <c r="K160" t="s">
        <v>717</v>
      </c>
      <c r="L160">
        <v>51</v>
      </c>
      <c r="M160">
        <v>510</v>
      </c>
      <c r="N160">
        <v>2701</v>
      </c>
      <c r="O160" t="s">
        <v>191</v>
      </c>
      <c r="P160" t="s">
        <v>191</v>
      </c>
      <c r="Q160" t="s">
        <v>812</v>
      </c>
      <c r="R160">
        <v>29</v>
      </c>
      <c r="S160">
        <v>31</v>
      </c>
      <c r="T160">
        <v>39</v>
      </c>
      <c r="U160">
        <v>949</v>
      </c>
      <c r="V160">
        <v>826</v>
      </c>
      <c r="W160">
        <v>156</v>
      </c>
      <c r="X160">
        <v>1116</v>
      </c>
      <c r="Y160">
        <v>1539</v>
      </c>
      <c r="Z160">
        <v>210</v>
      </c>
      <c r="AA160">
        <v>21</v>
      </c>
      <c r="AB160">
        <v>22</v>
      </c>
      <c r="AC160">
        <v>23</v>
      </c>
      <c r="AD160">
        <v>14</v>
      </c>
      <c r="AE160">
        <v>53</v>
      </c>
      <c r="AF160">
        <v>34</v>
      </c>
      <c r="AG160">
        <v>27</v>
      </c>
      <c r="AH160">
        <v>44</v>
      </c>
      <c r="AI160">
        <v>34</v>
      </c>
      <c r="AJ160">
        <v>8</v>
      </c>
      <c r="AK160">
        <v>21</v>
      </c>
      <c r="AL160">
        <v>27</v>
      </c>
      <c r="AM160">
        <v>50</v>
      </c>
      <c r="AN160">
        <v>23</v>
      </c>
      <c r="AO160">
        <v>17</v>
      </c>
      <c r="AP160">
        <v>77</v>
      </c>
      <c r="AQ160">
        <v>8</v>
      </c>
      <c r="AR160">
        <v>13</v>
      </c>
      <c r="AS160">
        <v>26</v>
      </c>
      <c r="AT160">
        <v>29</v>
      </c>
      <c r="AU160">
        <v>25</v>
      </c>
      <c r="AV160">
        <v>101</v>
      </c>
      <c r="AW160">
        <v>58</v>
      </c>
      <c r="AX160">
        <v>34</v>
      </c>
      <c r="AY160">
        <v>359</v>
      </c>
      <c r="AZ160">
        <v>185</v>
      </c>
      <c r="BA160">
        <v>71</v>
      </c>
      <c r="BB160">
        <v>491</v>
      </c>
      <c r="BC160">
        <v>794</v>
      </c>
      <c r="BD160">
        <v>134</v>
      </c>
      <c r="BE160">
        <v>1073</v>
      </c>
      <c r="BF160">
        <v>1053</v>
      </c>
      <c r="BG160">
        <v>108</v>
      </c>
      <c r="BH160">
        <v>135</v>
      </c>
    </row>
    <row r="161" spans="1:60">
      <c r="A161" t="s">
        <v>813</v>
      </c>
      <c r="B161" t="s">
        <v>813</v>
      </c>
      <c r="C161" t="s">
        <v>813</v>
      </c>
      <c r="D161" t="s">
        <v>813</v>
      </c>
      <c r="E161" t="s">
        <v>813</v>
      </c>
      <c r="F161" t="s">
        <v>813</v>
      </c>
      <c r="G161" t="s">
        <v>813</v>
      </c>
      <c r="H161" t="s">
        <v>466</v>
      </c>
      <c r="I161">
        <v>41</v>
      </c>
      <c r="J161">
        <v>410</v>
      </c>
      <c r="K161" t="s">
        <v>717</v>
      </c>
      <c r="L161">
        <v>51</v>
      </c>
      <c r="M161">
        <v>510</v>
      </c>
      <c r="N161">
        <v>2702</v>
      </c>
      <c r="O161" t="s">
        <v>257</v>
      </c>
      <c r="P161" t="s">
        <v>257</v>
      </c>
      <c r="Q161" t="s">
        <v>814</v>
      </c>
      <c r="R161">
        <v>69</v>
      </c>
      <c r="S161">
        <v>43</v>
      </c>
      <c r="T161">
        <v>43</v>
      </c>
      <c r="U161">
        <v>1180</v>
      </c>
      <c r="V161">
        <v>862</v>
      </c>
      <c r="W161">
        <v>193</v>
      </c>
      <c r="X161">
        <v>695</v>
      </c>
      <c r="Y161">
        <v>1319</v>
      </c>
      <c r="Z161">
        <v>199</v>
      </c>
      <c r="AA161">
        <v>282</v>
      </c>
      <c r="AB161">
        <v>227</v>
      </c>
      <c r="AC161">
        <v>66</v>
      </c>
      <c r="AD161">
        <v>116</v>
      </c>
      <c r="AE161">
        <v>74</v>
      </c>
      <c r="AF161">
        <v>56</v>
      </c>
      <c r="AG161">
        <v>47</v>
      </c>
      <c r="AH161">
        <v>32</v>
      </c>
      <c r="AI161">
        <v>32</v>
      </c>
      <c r="AJ161">
        <v>85</v>
      </c>
      <c r="AK161">
        <v>94</v>
      </c>
      <c r="AL161">
        <v>64</v>
      </c>
      <c r="AM161">
        <v>87</v>
      </c>
      <c r="AN161">
        <v>91</v>
      </c>
      <c r="AO161">
        <v>62</v>
      </c>
      <c r="AP161">
        <v>97</v>
      </c>
      <c r="AQ161">
        <v>54</v>
      </c>
      <c r="AR161">
        <v>37</v>
      </c>
      <c r="AS161">
        <v>67</v>
      </c>
      <c r="AT161">
        <v>34</v>
      </c>
      <c r="AU161">
        <v>38</v>
      </c>
      <c r="AV161">
        <v>100</v>
      </c>
      <c r="AW161">
        <v>97</v>
      </c>
      <c r="AX161">
        <v>52</v>
      </c>
      <c r="AY161">
        <v>219</v>
      </c>
      <c r="AZ161">
        <v>213</v>
      </c>
      <c r="BA161">
        <v>85</v>
      </c>
      <c r="BB161">
        <v>246</v>
      </c>
      <c r="BC161">
        <v>530</v>
      </c>
      <c r="BD161">
        <v>122</v>
      </c>
      <c r="BE161">
        <v>528</v>
      </c>
      <c r="BF161">
        <v>525</v>
      </c>
      <c r="BG161">
        <v>802</v>
      </c>
      <c r="BH161">
        <v>841</v>
      </c>
    </row>
    <row r="162" spans="1:60">
      <c r="A162" t="s">
        <v>815</v>
      </c>
      <c r="B162" t="s">
        <v>815</v>
      </c>
      <c r="C162" t="s">
        <v>815</v>
      </c>
      <c r="D162" t="s">
        <v>815</v>
      </c>
      <c r="E162" t="s">
        <v>815</v>
      </c>
      <c r="F162" t="s">
        <v>815</v>
      </c>
      <c r="G162" t="s">
        <v>815</v>
      </c>
      <c r="H162" t="s">
        <v>466</v>
      </c>
      <c r="I162">
        <v>41</v>
      </c>
      <c r="J162">
        <v>410</v>
      </c>
      <c r="K162" t="s">
        <v>717</v>
      </c>
      <c r="L162">
        <v>51</v>
      </c>
      <c r="M162">
        <v>510</v>
      </c>
      <c r="N162">
        <v>2801</v>
      </c>
      <c r="O162" t="s">
        <v>192</v>
      </c>
      <c r="P162" t="s">
        <v>192</v>
      </c>
      <c r="Q162" t="s">
        <v>816</v>
      </c>
      <c r="R162">
        <v>69</v>
      </c>
      <c r="S162">
        <v>43</v>
      </c>
      <c r="T162">
        <v>44</v>
      </c>
      <c r="U162">
        <v>1026</v>
      </c>
      <c r="V162">
        <v>805</v>
      </c>
      <c r="W162">
        <v>167</v>
      </c>
      <c r="X162">
        <v>994</v>
      </c>
      <c r="Y162">
        <v>1167</v>
      </c>
      <c r="Z162">
        <v>162</v>
      </c>
      <c r="AA162">
        <v>43</v>
      </c>
      <c r="AB162">
        <v>71</v>
      </c>
      <c r="AC162">
        <v>51</v>
      </c>
      <c r="AD162">
        <v>41</v>
      </c>
      <c r="AE162">
        <v>60</v>
      </c>
      <c r="AF162">
        <v>38</v>
      </c>
      <c r="AG162">
        <v>64</v>
      </c>
      <c r="AH162">
        <v>25</v>
      </c>
      <c r="AI162">
        <v>30</v>
      </c>
      <c r="AJ162">
        <v>65</v>
      </c>
      <c r="AK162">
        <v>37</v>
      </c>
      <c r="AL162">
        <v>34</v>
      </c>
      <c r="AM162">
        <v>51</v>
      </c>
      <c r="AN162">
        <v>18</v>
      </c>
      <c r="AO162">
        <v>21</v>
      </c>
      <c r="AP162">
        <v>33</v>
      </c>
      <c r="AQ162">
        <v>37</v>
      </c>
      <c r="AR162">
        <v>29</v>
      </c>
      <c r="AS162">
        <v>71</v>
      </c>
      <c r="AT162">
        <v>39</v>
      </c>
      <c r="AU162">
        <v>31</v>
      </c>
      <c r="AV162">
        <v>146</v>
      </c>
      <c r="AW162">
        <v>117</v>
      </c>
      <c r="AX162">
        <v>62</v>
      </c>
      <c r="AY162">
        <v>372</v>
      </c>
      <c r="AZ162">
        <v>150</v>
      </c>
      <c r="BA162">
        <v>62</v>
      </c>
      <c r="BB162">
        <v>352</v>
      </c>
      <c r="BC162">
        <v>628</v>
      </c>
      <c r="BD162">
        <v>125</v>
      </c>
      <c r="BE162">
        <v>915</v>
      </c>
      <c r="BF162">
        <v>905</v>
      </c>
      <c r="BG162">
        <v>321</v>
      </c>
      <c r="BH162">
        <v>309</v>
      </c>
    </row>
    <row r="163" spans="1:60">
      <c r="A163" t="s">
        <v>817</v>
      </c>
      <c r="B163" t="s">
        <v>817</v>
      </c>
      <c r="C163" t="s">
        <v>817</v>
      </c>
      <c r="D163" t="s">
        <v>817</v>
      </c>
      <c r="E163" t="s">
        <v>817</v>
      </c>
      <c r="F163" t="s">
        <v>817</v>
      </c>
      <c r="G163" t="s">
        <v>817</v>
      </c>
      <c r="H163" t="s">
        <v>466</v>
      </c>
      <c r="I163">
        <v>41</v>
      </c>
      <c r="J163">
        <v>410</v>
      </c>
      <c r="K163" t="s">
        <v>717</v>
      </c>
      <c r="L163">
        <v>51</v>
      </c>
      <c r="M163">
        <v>510</v>
      </c>
      <c r="N163">
        <v>2802</v>
      </c>
      <c r="O163" t="s">
        <v>193</v>
      </c>
      <c r="P163" t="s">
        <v>193</v>
      </c>
      <c r="Q163" t="s">
        <v>818</v>
      </c>
      <c r="R163">
        <v>100</v>
      </c>
      <c r="S163">
        <v>13</v>
      </c>
      <c r="T163">
        <v>36</v>
      </c>
      <c r="U163">
        <v>1200</v>
      </c>
      <c r="V163">
        <v>1105</v>
      </c>
      <c r="W163">
        <v>194</v>
      </c>
      <c r="X163">
        <v>825</v>
      </c>
      <c r="Y163">
        <v>979</v>
      </c>
      <c r="Z163">
        <v>153</v>
      </c>
      <c r="AA163">
        <v>52</v>
      </c>
      <c r="AB163">
        <v>15</v>
      </c>
      <c r="AC163">
        <v>19</v>
      </c>
      <c r="AD163">
        <v>32</v>
      </c>
      <c r="AE163">
        <v>7</v>
      </c>
      <c r="AF163">
        <v>11</v>
      </c>
      <c r="AG163">
        <v>63</v>
      </c>
      <c r="AH163">
        <v>64</v>
      </c>
      <c r="AI163">
        <v>58</v>
      </c>
      <c r="AJ163">
        <v>107</v>
      </c>
      <c r="AK163">
        <v>60</v>
      </c>
      <c r="AL163">
        <v>57</v>
      </c>
      <c r="AM163">
        <v>81</v>
      </c>
      <c r="AN163">
        <v>19</v>
      </c>
      <c r="AO163">
        <v>22</v>
      </c>
      <c r="AP163">
        <v>88</v>
      </c>
      <c r="AQ163">
        <v>96</v>
      </c>
      <c r="AR163">
        <v>69</v>
      </c>
      <c r="AS163">
        <v>82</v>
      </c>
      <c r="AT163">
        <v>46</v>
      </c>
      <c r="AU163">
        <v>32</v>
      </c>
      <c r="AV163">
        <v>150</v>
      </c>
      <c r="AW163">
        <v>65</v>
      </c>
      <c r="AX163">
        <v>35</v>
      </c>
      <c r="AY163">
        <v>223</v>
      </c>
      <c r="AZ163">
        <v>381</v>
      </c>
      <c r="BA163">
        <v>119</v>
      </c>
      <c r="BB163">
        <v>383</v>
      </c>
      <c r="BC163">
        <v>508</v>
      </c>
      <c r="BD163">
        <v>117</v>
      </c>
      <c r="BE163">
        <v>862</v>
      </c>
      <c r="BF163">
        <v>855</v>
      </c>
      <c r="BG163">
        <v>398</v>
      </c>
      <c r="BH163">
        <v>442</v>
      </c>
    </row>
    <row r="164" spans="1:60">
      <c r="A164" t="s">
        <v>819</v>
      </c>
      <c r="B164" t="s">
        <v>819</v>
      </c>
      <c r="C164" t="s">
        <v>819</v>
      </c>
      <c r="D164" t="s">
        <v>819</v>
      </c>
      <c r="E164" t="s">
        <v>819</v>
      </c>
      <c r="F164" t="s">
        <v>819</v>
      </c>
      <c r="G164" t="s">
        <v>819</v>
      </c>
      <c r="H164" t="s">
        <v>466</v>
      </c>
      <c r="I164">
        <v>41</v>
      </c>
      <c r="J164">
        <v>410</v>
      </c>
      <c r="K164" t="s">
        <v>717</v>
      </c>
      <c r="L164">
        <v>51</v>
      </c>
      <c r="M164">
        <v>510</v>
      </c>
      <c r="N164">
        <v>2901</v>
      </c>
      <c r="O164" t="s">
        <v>262</v>
      </c>
      <c r="P164" t="s">
        <v>262</v>
      </c>
      <c r="Q164" t="s">
        <v>820</v>
      </c>
      <c r="R164">
        <v>73</v>
      </c>
      <c r="S164">
        <v>77</v>
      </c>
      <c r="T164">
        <v>51</v>
      </c>
      <c r="U164">
        <v>2090</v>
      </c>
      <c r="V164">
        <v>1566</v>
      </c>
      <c r="W164">
        <v>232</v>
      </c>
      <c r="X164">
        <v>1037</v>
      </c>
      <c r="Y164">
        <v>1653</v>
      </c>
      <c r="Z164">
        <v>226</v>
      </c>
      <c r="AA164">
        <v>85</v>
      </c>
      <c r="AB164">
        <v>76</v>
      </c>
      <c r="AC164">
        <v>63</v>
      </c>
      <c r="AD164">
        <v>117</v>
      </c>
      <c r="AE164">
        <v>74</v>
      </c>
      <c r="AF164">
        <v>47</v>
      </c>
      <c r="AG164">
        <v>104</v>
      </c>
      <c r="AH164">
        <v>128</v>
      </c>
      <c r="AI164">
        <v>72</v>
      </c>
      <c r="AJ164">
        <v>113</v>
      </c>
      <c r="AK164">
        <v>48</v>
      </c>
      <c r="AL164">
        <v>37</v>
      </c>
      <c r="AM164">
        <v>102</v>
      </c>
      <c r="AN164">
        <v>69</v>
      </c>
      <c r="AO164">
        <v>41</v>
      </c>
      <c r="AP164">
        <v>130</v>
      </c>
      <c r="AQ164">
        <v>82</v>
      </c>
      <c r="AR164">
        <v>47</v>
      </c>
      <c r="AS164">
        <v>150</v>
      </c>
      <c r="AT164">
        <v>124</v>
      </c>
      <c r="AU164">
        <v>63</v>
      </c>
      <c r="AV164">
        <v>225</v>
      </c>
      <c r="AW164">
        <v>214</v>
      </c>
      <c r="AX164">
        <v>78</v>
      </c>
      <c r="AY164">
        <v>502</v>
      </c>
      <c r="AZ164">
        <v>474</v>
      </c>
      <c r="BA164">
        <v>123</v>
      </c>
      <c r="BB164">
        <v>396</v>
      </c>
      <c r="BC164">
        <v>663</v>
      </c>
      <c r="BD164">
        <v>136</v>
      </c>
      <c r="BE164">
        <v>1441</v>
      </c>
      <c r="BF164">
        <v>1443</v>
      </c>
      <c r="BG164">
        <v>482</v>
      </c>
      <c r="BH164">
        <v>525</v>
      </c>
    </row>
    <row r="165" spans="1:60">
      <c r="A165" t="s">
        <v>821</v>
      </c>
      <c r="B165" t="s">
        <v>821</v>
      </c>
      <c r="C165" t="s">
        <v>821</v>
      </c>
      <c r="D165" t="s">
        <v>821</v>
      </c>
      <c r="E165" t="s">
        <v>821</v>
      </c>
      <c r="F165" t="s">
        <v>821</v>
      </c>
      <c r="G165" t="s">
        <v>821</v>
      </c>
      <c r="H165" t="s">
        <v>466</v>
      </c>
      <c r="I165">
        <v>41</v>
      </c>
      <c r="J165">
        <v>410</v>
      </c>
      <c r="K165" t="s">
        <v>717</v>
      </c>
      <c r="L165">
        <v>51</v>
      </c>
      <c r="M165">
        <v>510</v>
      </c>
      <c r="N165">
        <v>2902</v>
      </c>
      <c r="O165" t="s">
        <v>290</v>
      </c>
      <c r="P165" t="s">
        <v>290</v>
      </c>
      <c r="Q165" t="s">
        <v>822</v>
      </c>
      <c r="R165">
        <v>269</v>
      </c>
      <c r="S165">
        <v>61</v>
      </c>
      <c r="T165">
        <v>69</v>
      </c>
      <c r="U165">
        <v>2654</v>
      </c>
      <c r="V165">
        <v>2377</v>
      </c>
      <c r="W165">
        <v>369</v>
      </c>
      <c r="X165">
        <v>1087</v>
      </c>
      <c r="Y165">
        <v>1632</v>
      </c>
      <c r="Z165">
        <v>279</v>
      </c>
      <c r="AA165">
        <v>201</v>
      </c>
      <c r="AB165">
        <v>73</v>
      </c>
      <c r="AC165">
        <v>57</v>
      </c>
      <c r="AD165">
        <v>142</v>
      </c>
      <c r="AE165">
        <v>74</v>
      </c>
      <c r="AF165">
        <v>56</v>
      </c>
      <c r="AG165">
        <v>245</v>
      </c>
      <c r="AH165">
        <v>66</v>
      </c>
      <c r="AI165">
        <v>54</v>
      </c>
      <c r="AJ165">
        <v>169</v>
      </c>
      <c r="AK165">
        <v>166</v>
      </c>
      <c r="AL165">
        <v>131</v>
      </c>
      <c r="AM165">
        <v>179</v>
      </c>
      <c r="AN165">
        <v>138</v>
      </c>
      <c r="AO165">
        <v>89</v>
      </c>
      <c r="AP165">
        <v>224</v>
      </c>
      <c r="AQ165">
        <v>116</v>
      </c>
      <c r="AR165">
        <v>67</v>
      </c>
      <c r="AS165">
        <v>81</v>
      </c>
      <c r="AT165">
        <v>167</v>
      </c>
      <c r="AU165">
        <v>88</v>
      </c>
      <c r="AV165">
        <v>243</v>
      </c>
      <c r="AW165">
        <v>251</v>
      </c>
      <c r="AX165">
        <v>125</v>
      </c>
      <c r="AY165">
        <v>588</v>
      </c>
      <c r="AZ165">
        <v>556</v>
      </c>
      <c r="BA165">
        <v>174</v>
      </c>
      <c r="BB165">
        <v>366</v>
      </c>
      <c r="BC165">
        <v>783</v>
      </c>
      <c r="BD165">
        <v>193</v>
      </c>
      <c r="BE165">
        <v>1419</v>
      </c>
      <c r="BF165">
        <v>1426</v>
      </c>
      <c r="BG165">
        <v>1018</v>
      </c>
      <c r="BH165">
        <v>990</v>
      </c>
    </row>
    <row r="166" spans="1:60">
      <c r="A166" t="s">
        <v>823</v>
      </c>
      <c r="B166" t="s">
        <v>823</v>
      </c>
      <c r="C166" t="s">
        <v>823</v>
      </c>
      <c r="D166" t="s">
        <v>823</v>
      </c>
      <c r="E166" t="s">
        <v>823</v>
      </c>
      <c r="F166" t="s">
        <v>823</v>
      </c>
      <c r="G166" t="s">
        <v>823</v>
      </c>
      <c r="H166" t="s">
        <v>466</v>
      </c>
      <c r="I166">
        <v>41</v>
      </c>
      <c r="J166">
        <v>410</v>
      </c>
      <c r="K166" t="s">
        <v>717</v>
      </c>
      <c r="L166">
        <v>51</v>
      </c>
      <c r="M166">
        <v>510</v>
      </c>
      <c r="N166">
        <v>2903</v>
      </c>
      <c r="O166" t="s">
        <v>263</v>
      </c>
      <c r="P166" t="s">
        <v>263</v>
      </c>
      <c r="Q166" t="s">
        <v>824</v>
      </c>
      <c r="R166">
        <v>147</v>
      </c>
      <c r="S166">
        <v>186</v>
      </c>
      <c r="T166">
        <v>89</v>
      </c>
      <c r="U166">
        <v>2405</v>
      </c>
      <c r="V166">
        <v>2327</v>
      </c>
      <c r="W166">
        <v>333</v>
      </c>
      <c r="X166">
        <v>492</v>
      </c>
      <c r="Y166">
        <v>1145</v>
      </c>
      <c r="Z166">
        <v>267</v>
      </c>
      <c r="AA166">
        <v>35</v>
      </c>
      <c r="AB166">
        <v>72</v>
      </c>
      <c r="AC166">
        <v>69</v>
      </c>
      <c r="AD166">
        <v>67</v>
      </c>
      <c r="AE166">
        <v>116</v>
      </c>
      <c r="AF166">
        <v>93</v>
      </c>
      <c r="AG166">
        <v>63</v>
      </c>
      <c r="AH166">
        <v>244</v>
      </c>
      <c r="AI166">
        <v>123</v>
      </c>
      <c r="AJ166">
        <v>85</v>
      </c>
      <c r="AK166">
        <v>150</v>
      </c>
      <c r="AL166">
        <v>82</v>
      </c>
      <c r="AM166">
        <v>95</v>
      </c>
      <c r="AN166">
        <v>108</v>
      </c>
      <c r="AO166">
        <v>64</v>
      </c>
      <c r="AP166">
        <v>152</v>
      </c>
      <c r="AQ166">
        <v>136</v>
      </c>
      <c r="AR166">
        <v>106</v>
      </c>
      <c r="AS166">
        <v>142</v>
      </c>
      <c r="AT166">
        <v>66</v>
      </c>
      <c r="AU166">
        <v>74</v>
      </c>
      <c r="AV166">
        <v>162</v>
      </c>
      <c r="AW166">
        <v>229</v>
      </c>
      <c r="AX166">
        <v>122</v>
      </c>
      <c r="AY166">
        <v>470</v>
      </c>
      <c r="AZ166">
        <v>509</v>
      </c>
      <c r="BA166">
        <v>156</v>
      </c>
      <c r="BB166">
        <v>362</v>
      </c>
      <c r="BC166">
        <v>487</v>
      </c>
      <c r="BD166">
        <v>158</v>
      </c>
      <c r="BE166">
        <v>1237</v>
      </c>
      <c r="BF166">
        <v>1229</v>
      </c>
      <c r="BG166">
        <v>394</v>
      </c>
      <c r="BH166">
        <v>819</v>
      </c>
    </row>
    <row r="167" spans="1:60">
      <c r="A167" t="s">
        <v>825</v>
      </c>
      <c r="B167" t="s">
        <v>826</v>
      </c>
      <c r="C167" t="s">
        <v>826</v>
      </c>
      <c r="D167" t="s">
        <v>826</v>
      </c>
      <c r="E167" t="s">
        <v>825</v>
      </c>
      <c r="F167" t="s">
        <v>825</v>
      </c>
      <c r="G167" t="s">
        <v>825</v>
      </c>
      <c r="H167" t="s">
        <v>466</v>
      </c>
      <c r="I167">
        <v>41</v>
      </c>
      <c r="J167">
        <v>410</v>
      </c>
      <c r="K167" t="s">
        <v>717</v>
      </c>
      <c r="L167">
        <v>51</v>
      </c>
      <c r="M167">
        <v>510</v>
      </c>
      <c r="N167">
        <v>3000</v>
      </c>
      <c r="O167" t="s">
        <v>194</v>
      </c>
      <c r="P167" t="s">
        <v>194</v>
      </c>
      <c r="Q167" t="s">
        <v>827</v>
      </c>
      <c r="R167">
        <v>29</v>
      </c>
      <c r="S167">
        <v>36</v>
      </c>
      <c r="T167">
        <v>41</v>
      </c>
      <c r="U167">
        <v>1877</v>
      </c>
      <c r="V167">
        <v>1380</v>
      </c>
      <c r="W167">
        <v>211</v>
      </c>
      <c r="X167">
        <v>1304</v>
      </c>
      <c r="Y167">
        <v>1884</v>
      </c>
      <c r="Z167">
        <v>208</v>
      </c>
      <c r="AA167">
        <v>55</v>
      </c>
      <c r="AB167">
        <v>65</v>
      </c>
      <c r="AC167">
        <v>43</v>
      </c>
      <c r="AD167">
        <v>32</v>
      </c>
      <c r="AE167">
        <v>33</v>
      </c>
      <c r="AF167">
        <v>26</v>
      </c>
      <c r="AG167">
        <v>69</v>
      </c>
      <c r="AH167">
        <v>29</v>
      </c>
      <c r="AI167">
        <v>26</v>
      </c>
      <c r="AJ167">
        <v>118</v>
      </c>
      <c r="AK167">
        <v>86</v>
      </c>
      <c r="AL167">
        <v>49</v>
      </c>
      <c r="AM167">
        <v>134</v>
      </c>
      <c r="AN167">
        <v>138</v>
      </c>
      <c r="AO167">
        <v>71</v>
      </c>
      <c r="AP167">
        <v>111</v>
      </c>
      <c r="AQ167">
        <v>11</v>
      </c>
      <c r="AR167">
        <v>17</v>
      </c>
      <c r="AS167">
        <v>63</v>
      </c>
      <c r="AT167">
        <v>76</v>
      </c>
      <c r="AU167">
        <v>57</v>
      </c>
      <c r="AV167">
        <v>274</v>
      </c>
      <c r="AW167">
        <v>125</v>
      </c>
      <c r="AX167">
        <v>65</v>
      </c>
      <c r="AY167">
        <v>484</v>
      </c>
      <c r="AZ167">
        <v>348</v>
      </c>
      <c r="BA167">
        <v>103</v>
      </c>
      <c r="BB167">
        <v>544</v>
      </c>
      <c r="BC167">
        <v>989</v>
      </c>
      <c r="BD167">
        <v>161</v>
      </c>
      <c r="BE167">
        <v>1562</v>
      </c>
      <c r="BF167">
        <v>1544</v>
      </c>
      <c r="BG167">
        <v>319</v>
      </c>
      <c r="BH167">
        <v>378</v>
      </c>
    </row>
    <row r="168" spans="1:60">
      <c r="A168" t="s">
        <v>828</v>
      </c>
      <c r="B168" t="s">
        <v>829</v>
      </c>
      <c r="C168" t="s">
        <v>829</v>
      </c>
      <c r="D168" t="s">
        <v>829</v>
      </c>
      <c r="E168" t="s">
        <v>828</v>
      </c>
      <c r="F168" t="s">
        <v>828</v>
      </c>
      <c r="G168" t="s">
        <v>828</v>
      </c>
      <c r="H168" t="s">
        <v>466</v>
      </c>
      <c r="I168">
        <v>41</v>
      </c>
      <c r="J168">
        <v>410</v>
      </c>
      <c r="K168" t="s">
        <v>717</v>
      </c>
      <c r="L168">
        <v>51</v>
      </c>
      <c r="M168">
        <v>510</v>
      </c>
      <c r="N168">
        <v>3100</v>
      </c>
      <c r="O168" t="s">
        <v>161</v>
      </c>
      <c r="P168" t="s">
        <v>161</v>
      </c>
      <c r="Q168" t="s">
        <v>830</v>
      </c>
      <c r="R168">
        <v>43</v>
      </c>
      <c r="S168">
        <v>52</v>
      </c>
      <c r="T168">
        <v>57</v>
      </c>
      <c r="U168">
        <v>1551</v>
      </c>
      <c r="V168">
        <v>956</v>
      </c>
      <c r="W168">
        <v>177</v>
      </c>
      <c r="X168">
        <v>1488</v>
      </c>
      <c r="Y168">
        <v>2270</v>
      </c>
      <c r="Z168">
        <v>223</v>
      </c>
      <c r="AA168">
        <v>121</v>
      </c>
      <c r="AB168">
        <v>44</v>
      </c>
      <c r="AC168">
        <v>36</v>
      </c>
      <c r="AD168">
        <v>77</v>
      </c>
      <c r="AE168">
        <v>55</v>
      </c>
      <c r="AF168">
        <v>38</v>
      </c>
      <c r="AG168">
        <v>89</v>
      </c>
      <c r="AH168">
        <v>45</v>
      </c>
      <c r="AI168">
        <v>31</v>
      </c>
      <c r="AJ168">
        <v>96</v>
      </c>
      <c r="AK168">
        <v>68</v>
      </c>
      <c r="AL168">
        <v>54</v>
      </c>
      <c r="AM168">
        <v>106</v>
      </c>
      <c r="AN168">
        <v>42</v>
      </c>
      <c r="AO168">
        <v>30</v>
      </c>
      <c r="AP168">
        <v>124</v>
      </c>
      <c r="AQ168">
        <v>97</v>
      </c>
      <c r="AR168">
        <v>59</v>
      </c>
      <c r="AS168">
        <v>157</v>
      </c>
      <c r="AT168">
        <v>40</v>
      </c>
      <c r="AU168">
        <v>31</v>
      </c>
      <c r="AV168">
        <v>167</v>
      </c>
      <c r="AW168">
        <v>97</v>
      </c>
      <c r="AX168">
        <v>60</v>
      </c>
      <c r="AY168">
        <v>362</v>
      </c>
      <c r="AZ168">
        <v>455</v>
      </c>
      <c r="BA168">
        <v>118</v>
      </c>
      <c r="BB168">
        <v>525</v>
      </c>
      <c r="BC168">
        <v>891</v>
      </c>
      <c r="BD168">
        <v>158</v>
      </c>
      <c r="BE168">
        <v>1316</v>
      </c>
      <c r="BF168">
        <v>1331</v>
      </c>
      <c r="BG168">
        <v>502</v>
      </c>
      <c r="BH168">
        <v>524</v>
      </c>
    </row>
    <row r="169" spans="1:60">
      <c r="A169" t="s">
        <v>831</v>
      </c>
      <c r="B169" t="s">
        <v>832</v>
      </c>
      <c r="C169" t="s">
        <v>832</v>
      </c>
      <c r="D169" t="s">
        <v>832</v>
      </c>
      <c r="E169" t="s">
        <v>831</v>
      </c>
      <c r="F169" t="s">
        <v>831</v>
      </c>
      <c r="G169" t="s">
        <v>831</v>
      </c>
      <c r="H169" t="s">
        <v>466</v>
      </c>
      <c r="I169">
        <v>41</v>
      </c>
      <c r="J169">
        <v>410</v>
      </c>
      <c r="K169" t="s">
        <v>717</v>
      </c>
      <c r="L169">
        <v>51</v>
      </c>
      <c r="M169">
        <v>510</v>
      </c>
      <c r="N169">
        <v>3200</v>
      </c>
      <c r="O169" t="s">
        <v>162</v>
      </c>
      <c r="P169" t="s">
        <v>162</v>
      </c>
      <c r="Q169" t="s">
        <v>833</v>
      </c>
      <c r="R169">
        <v>133</v>
      </c>
      <c r="S169">
        <v>8</v>
      </c>
      <c r="T169">
        <v>35</v>
      </c>
      <c r="U169">
        <v>1504</v>
      </c>
      <c r="V169">
        <v>1025</v>
      </c>
      <c r="W169">
        <v>213</v>
      </c>
      <c r="X169">
        <v>1155</v>
      </c>
      <c r="Y169">
        <v>2104</v>
      </c>
      <c r="Z169">
        <v>257</v>
      </c>
      <c r="AA169">
        <v>90</v>
      </c>
      <c r="AB169">
        <v>87</v>
      </c>
      <c r="AC169">
        <v>50</v>
      </c>
      <c r="AD169">
        <v>55</v>
      </c>
      <c r="AE169">
        <v>28</v>
      </c>
      <c r="AF169">
        <v>29</v>
      </c>
      <c r="AG169">
        <v>86</v>
      </c>
      <c r="AH169">
        <v>22</v>
      </c>
      <c r="AI169">
        <v>23</v>
      </c>
      <c r="AJ169">
        <v>100</v>
      </c>
      <c r="AK169">
        <v>25</v>
      </c>
      <c r="AL169">
        <v>26</v>
      </c>
      <c r="AM169">
        <v>47</v>
      </c>
      <c r="AN169">
        <v>29</v>
      </c>
      <c r="AO169">
        <v>28</v>
      </c>
      <c r="AP169">
        <v>121</v>
      </c>
      <c r="AQ169">
        <v>67</v>
      </c>
      <c r="AR169">
        <v>37</v>
      </c>
      <c r="AS169">
        <v>124</v>
      </c>
      <c r="AT169">
        <v>95</v>
      </c>
      <c r="AU169">
        <v>75</v>
      </c>
      <c r="AV169">
        <v>218</v>
      </c>
      <c r="AW169">
        <v>128</v>
      </c>
      <c r="AX169">
        <v>73</v>
      </c>
      <c r="AY169">
        <v>361</v>
      </c>
      <c r="AZ169">
        <v>270</v>
      </c>
      <c r="BA169">
        <v>84</v>
      </c>
      <c r="BB169">
        <v>387</v>
      </c>
      <c r="BC169">
        <v>932</v>
      </c>
      <c r="BD169">
        <v>155</v>
      </c>
      <c r="BE169">
        <v>1103</v>
      </c>
      <c r="BF169">
        <v>1120</v>
      </c>
      <c r="BG169">
        <v>491</v>
      </c>
      <c r="BH169">
        <v>520</v>
      </c>
    </row>
    <row r="170" spans="1:60">
      <c r="A170" t="s">
        <v>834</v>
      </c>
      <c r="B170" t="s">
        <v>834</v>
      </c>
      <c r="C170" t="s">
        <v>834</v>
      </c>
      <c r="D170" t="s">
        <v>834</v>
      </c>
      <c r="E170" t="s">
        <v>834</v>
      </c>
      <c r="F170" t="s">
        <v>834</v>
      </c>
      <c r="G170" t="s">
        <v>834</v>
      </c>
      <c r="H170" t="s">
        <v>466</v>
      </c>
      <c r="I170">
        <v>41</v>
      </c>
      <c r="J170">
        <v>410</v>
      </c>
      <c r="K170" t="s">
        <v>717</v>
      </c>
      <c r="L170">
        <v>51</v>
      </c>
      <c r="M170">
        <v>510</v>
      </c>
      <c r="N170">
        <v>3301</v>
      </c>
      <c r="O170" t="s">
        <v>200</v>
      </c>
      <c r="P170" t="s">
        <v>200</v>
      </c>
      <c r="Q170" t="s">
        <v>835</v>
      </c>
      <c r="R170">
        <v>206</v>
      </c>
      <c r="S170">
        <v>104</v>
      </c>
      <c r="T170">
        <v>66</v>
      </c>
      <c r="U170">
        <v>1275</v>
      </c>
      <c r="V170">
        <v>1236</v>
      </c>
      <c r="W170">
        <v>230</v>
      </c>
      <c r="X170">
        <v>339</v>
      </c>
      <c r="Y170">
        <v>973</v>
      </c>
      <c r="Z170">
        <v>202</v>
      </c>
      <c r="AA170">
        <v>269</v>
      </c>
      <c r="AB170">
        <v>159</v>
      </c>
      <c r="AC170">
        <v>76</v>
      </c>
      <c r="AD170">
        <v>77</v>
      </c>
      <c r="AE170">
        <v>166</v>
      </c>
      <c r="AF170">
        <v>73</v>
      </c>
      <c r="AG170">
        <v>93</v>
      </c>
      <c r="AH170">
        <v>94</v>
      </c>
      <c r="AI170">
        <v>67</v>
      </c>
      <c r="AJ170">
        <v>91</v>
      </c>
      <c r="AK170">
        <v>8</v>
      </c>
      <c r="AL170">
        <v>11</v>
      </c>
      <c r="AM170">
        <v>96</v>
      </c>
      <c r="AN170">
        <v>39</v>
      </c>
      <c r="AO170">
        <v>28</v>
      </c>
      <c r="AP170">
        <v>74</v>
      </c>
      <c r="AQ170">
        <v>44</v>
      </c>
      <c r="AR170">
        <v>30</v>
      </c>
      <c r="AS170">
        <v>76</v>
      </c>
      <c r="AT170">
        <v>43</v>
      </c>
      <c r="AU170">
        <v>40</v>
      </c>
      <c r="AV170">
        <v>95</v>
      </c>
      <c r="AW170">
        <v>137</v>
      </c>
      <c r="AX170">
        <v>79</v>
      </c>
      <c r="AY170">
        <v>160</v>
      </c>
      <c r="AZ170">
        <v>167</v>
      </c>
      <c r="BA170">
        <v>86</v>
      </c>
      <c r="BB170">
        <v>66</v>
      </c>
      <c r="BC170">
        <v>381</v>
      </c>
      <c r="BD170">
        <v>123</v>
      </c>
      <c r="BE170">
        <v>526</v>
      </c>
      <c r="BF170">
        <v>612</v>
      </c>
      <c r="BG170">
        <v>608</v>
      </c>
      <c r="BH170">
        <v>597</v>
      </c>
    </row>
    <row r="171" spans="1:60">
      <c r="A171" t="s">
        <v>836</v>
      </c>
      <c r="B171" t="s">
        <v>836</v>
      </c>
      <c r="C171" t="s">
        <v>836</v>
      </c>
      <c r="D171" t="s">
        <v>836</v>
      </c>
      <c r="E171" t="s">
        <v>836</v>
      </c>
      <c r="F171" t="s">
        <v>836</v>
      </c>
      <c r="G171" t="s">
        <v>836</v>
      </c>
      <c r="H171" t="s">
        <v>466</v>
      </c>
      <c r="I171">
        <v>41</v>
      </c>
      <c r="J171">
        <v>410</v>
      </c>
      <c r="K171" t="s">
        <v>717</v>
      </c>
      <c r="L171">
        <v>51</v>
      </c>
      <c r="M171">
        <v>510</v>
      </c>
      <c r="N171">
        <v>3302</v>
      </c>
      <c r="O171" t="s">
        <v>201</v>
      </c>
      <c r="P171" t="s">
        <v>201</v>
      </c>
      <c r="Q171" t="s">
        <v>837</v>
      </c>
      <c r="R171">
        <v>87</v>
      </c>
      <c r="S171">
        <v>0</v>
      </c>
      <c r="T171">
        <v>34</v>
      </c>
      <c r="U171">
        <v>1078</v>
      </c>
      <c r="V171">
        <v>1005</v>
      </c>
      <c r="W171">
        <v>199</v>
      </c>
      <c r="X171">
        <v>514</v>
      </c>
      <c r="Y171">
        <v>1090</v>
      </c>
      <c r="Z171">
        <v>180</v>
      </c>
      <c r="AA171">
        <v>106</v>
      </c>
      <c r="AB171">
        <v>143</v>
      </c>
      <c r="AC171">
        <v>64</v>
      </c>
      <c r="AD171">
        <v>68</v>
      </c>
      <c r="AE171">
        <v>72</v>
      </c>
      <c r="AF171">
        <v>62</v>
      </c>
      <c r="AG171">
        <v>59</v>
      </c>
      <c r="AH171">
        <v>46</v>
      </c>
      <c r="AI171">
        <v>45</v>
      </c>
      <c r="AJ171">
        <v>117</v>
      </c>
      <c r="AK171">
        <v>71</v>
      </c>
      <c r="AL171">
        <v>58</v>
      </c>
      <c r="AM171">
        <v>110</v>
      </c>
      <c r="AN171">
        <v>30</v>
      </c>
      <c r="AO171">
        <v>31</v>
      </c>
      <c r="AP171">
        <v>76</v>
      </c>
      <c r="AQ171">
        <v>20</v>
      </c>
      <c r="AR171">
        <v>23</v>
      </c>
      <c r="AS171">
        <v>48</v>
      </c>
      <c r="AT171">
        <v>34</v>
      </c>
      <c r="AU171">
        <v>35</v>
      </c>
      <c r="AV171">
        <v>127</v>
      </c>
      <c r="AW171">
        <v>126</v>
      </c>
      <c r="AX171">
        <v>61</v>
      </c>
      <c r="AY171">
        <v>201</v>
      </c>
      <c r="AZ171">
        <v>280</v>
      </c>
      <c r="BA171">
        <v>118</v>
      </c>
      <c r="BB171">
        <v>116</v>
      </c>
      <c r="BC171">
        <v>396</v>
      </c>
      <c r="BD171">
        <v>103</v>
      </c>
      <c r="BE171">
        <v>575</v>
      </c>
      <c r="BF171">
        <v>647</v>
      </c>
      <c r="BG171">
        <v>419</v>
      </c>
      <c r="BH171">
        <v>549</v>
      </c>
    </row>
    <row r="172" spans="1:60">
      <c r="A172" t="s">
        <v>838</v>
      </c>
      <c r="B172" t="s">
        <v>838</v>
      </c>
      <c r="C172" t="s">
        <v>838</v>
      </c>
      <c r="D172" t="s">
        <v>838</v>
      </c>
      <c r="E172" t="s">
        <v>838</v>
      </c>
      <c r="F172" t="s">
        <v>838</v>
      </c>
      <c r="G172" t="s">
        <v>838</v>
      </c>
      <c r="H172" t="s">
        <v>466</v>
      </c>
      <c r="I172">
        <v>41</v>
      </c>
      <c r="J172">
        <v>410</v>
      </c>
      <c r="K172" t="s">
        <v>717</v>
      </c>
      <c r="L172">
        <v>51</v>
      </c>
      <c r="M172">
        <v>510</v>
      </c>
      <c r="N172">
        <v>3401</v>
      </c>
      <c r="O172" t="s">
        <v>338</v>
      </c>
      <c r="P172" t="s">
        <v>338</v>
      </c>
      <c r="Q172" t="s">
        <v>839</v>
      </c>
      <c r="R172">
        <v>191</v>
      </c>
      <c r="S172">
        <v>37</v>
      </c>
      <c r="T172">
        <v>38</v>
      </c>
      <c r="U172">
        <v>1541</v>
      </c>
      <c r="V172">
        <v>1272</v>
      </c>
      <c r="W172">
        <v>242</v>
      </c>
      <c r="X172">
        <v>352</v>
      </c>
      <c r="Y172">
        <v>666</v>
      </c>
      <c r="Z172">
        <v>142</v>
      </c>
      <c r="AA172">
        <v>227</v>
      </c>
      <c r="AB172">
        <v>223</v>
      </c>
      <c r="AC172">
        <v>73</v>
      </c>
      <c r="AD172">
        <v>137</v>
      </c>
      <c r="AE172">
        <v>155</v>
      </c>
      <c r="AF172">
        <v>91</v>
      </c>
      <c r="AG172">
        <v>119</v>
      </c>
      <c r="AH172">
        <v>85</v>
      </c>
      <c r="AI172">
        <v>55</v>
      </c>
      <c r="AJ172">
        <v>96</v>
      </c>
      <c r="AK172">
        <v>91</v>
      </c>
      <c r="AL172">
        <v>72</v>
      </c>
      <c r="AM172">
        <v>68</v>
      </c>
      <c r="AN172">
        <v>27</v>
      </c>
      <c r="AO172">
        <v>24</v>
      </c>
      <c r="AP172">
        <v>42</v>
      </c>
      <c r="AQ172">
        <v>117</v>
      </c>
      <c r="AR172">
        <v>65</v>
      </c>
      <c r="AS172">
        <v>80</v>
      </c>
      <c r="AT172">
        <v>24</v>
      </c>
      <c r="AU172">
        <v>24</v>
      </c>
      <c r="AV172">
        <v>152</v>
      </c>
      <c r="AW172">
        <v>56</v>
      </c>
      <c r="AX172">
        <v>45</v>
      </c>
      <c r="AY172">
        <v>220</v>
      </c>
      <c r="AZ172">
        <v>199</v>
      </c>
      <c r="BA172">
        <v>85</v>
      </c>
      <c r="BB172">
        <v>90</v>
      </c>
      <c r="BC172">
        <v>263</v>
      </c>
      <c r="BD172">
        <v>99</v>
      </c>
      <c r="BE172">
        <v>578</v>
      </c>
      <c r="BF172">
        <v>595</v>
      </c>
      <c r="BG172">
        <v>650</v>
      </c>
      <c r="BH172">
        <v>829</v>
      </c>
    </row>
    <row r="173" spans="1:60">
      <c r="A173" t="s">
        <v>840</v>
      </c>
      <c r="B173" t="s">
        <v>840</v>
      </c>
      <c r="C173" t="s">
        <v>840</v>
      </c>
      <c r="D173" t="s">
        <v>840</v>
      </c>
      <c r="E173" t="s">
        <v>840</v>
      </c>
      <c r="F173" t="s">
        <v>840</v>
      </c>
      <c r="G173" t="s">
        <v>840</v>
      </c>
      <c r="H173" t="s">
        <v>466</v>
      </c>
      <c r="I173">
        <v>41</v>
      </c>
      <c r="J173">
        <v>410</v>
      </c>
      <c r="K173" t="s">
        <v>717</v>
      </c>
      <c r="L173">
        <v>51</v>
      </c>
      <c r="M173">
        <v>510</v>
      </c>
      <c r="N173">
        <v>3402</v>
      </c>
      <c r="O173" t="s">
        <v>202</v>
      </c>
      <c r="P173" t="s">
        <v>202</v>
      </c>
      <c r="Q173" t="s">
        <v>841</v>
      </c>
      <c r="R173">
        <v>218</v>
      </c>
      <c r="S173">
        <v>75</v>
      </c>
      <c r="T173">
        <v>69</v>
      </c>
      <c r="U173">
        <v>1046</v>
      </c>
      <c r="V173">
        <v>1172</v>
      </c>
      <c r="W173">
        <v>225</v>
      </c>
      <c r="X173">
        <v>425</v>
      </c>
      <c r="Y173">
        <v>1117</v>
      </c>
      <c r="Z173">
        <v>240</v>
      </c>
      <c r="AA173">
        <v>214</v>
      </c>
      <c r="AB173">
        <v>134</v>
      </c>
      <c r="AC173">
        <v>72</v>
      </c>
      <c r="AD173">
        <v>95</v>
      </c>
      <c r="AE173">
        <v>148</v>
      </c>
      <c r="AF173">
        <v>61</v>
      </c>
      <c r="AG173">
        <v>111</v>
      </c>
      <c r="AH173">
        <v>63</v>
      </c>
      <c r="AI173">
        <v>41</v>
      </c>
      <c r="AJ173">
        <v>85</v>
      </c>
      <c r="AK173">
        <v>77</v>
      </c>
      <c r="AL173">
        <v>75</v>
      </c>
      <c r="AM173">
        <v>101</v>
      </c>
      <c r="AN173">
        <v>110</v>
      </c>
      <c r="AO173">
        <v>74</v>
      </c>
      <c r="AP173">
        <v>51</v>
      </c>
      <c r="AQ173">
        <v>104</v>
      </c>
      <c r="AR173">
        <v>81</v>
      </c>
      <c r="AS173">
        <v>94</v>
      </c>
      <c r="AT173">
        <v>18</v>
      </c>
      <c r="AU173">
        <v>21</v>
      </c>
      <c r="AV173">
        <v>73</v>
      </c>
      <c r="AW173">
        <v>131</v>
      </c>
      <c r="AX173">
        <v>74</v>
      </c>
      <c r="AY173">
        <v>156</v>
      </c>
      <c r="AZ173">
        <v>303</v>
      </c>
      <c r="BA173">
        <v>109</v>
      </c>
      <c r="BB173">
        <v>44</v>
      </c>
      <c r="BC173">
        <v>310</v>
      </c>
      <c r="BD173">
        <v>104</v>
      </c>
      <c r="BE173">
        <v>441</v>
      </c>
      <c r="BF173">
        <v>498</v>
      </c>
      <c r="BG173">
        <v>588</v>
      </c>
      <c r="BH173">
        <v>860</v>
      </c>
    </row>
    <row r="174" spans="1:60">
      <c r="A174" t="s">
        <v>842</v>
      </c>
      <c r="B174" t="s">
        <v>842</v>
      </c>
      <c r="C174" t="s">
        <v>842</v>
      </c>
      <c r="D174" t="s">
        <v>842</v>
      </c>
      <c r="E174" t="s">
        <v>842</v>
      </c>
      <c r="F174" t="s">
        <v>842</v>
      </c>
      <c r="G174" t="s">
        <v>842</v>
      </c>
      <c r="H174" t="s">
        <v>466</v>
      </c>
      <c r="I174">
        <v>41</v>
      </c>
      <c r="J174">
        <v>410</v>
      </c>
      <c r="K174" t="s">
        <v>717</v>
      </c>
      <c r="L174">
        <v>51</v>
      </c>
      <c r="M174">
        <v>510</v>
      </c>
      <c r="N174">
        <v>3501</v>
      </c>
      <c r="O174" t="s">
        <v>203</v>
      </c>
      <c r="P174" t="s">
        <v>203</v>
      </c>
      <c r="Q174" t="s">
        <v>843</v>
      </c>
      <c r="R174">
        <v>176</v>
      </c>
      <c r="S174">
        <v>59</v>
      </c>
      <c r="T174">
        <v>49</v>
      </c>
      <c r="U174">
        <v>1659</v>
      </c>
      <c r="V174">
        <v>1327</v>
      </c>
      <c r="W174">
        <v>220</v>
      </c>
      <c r="X174">
        <v>418</v>
      </c>
      <c r="Y174">
        <v>1203</v>
      </c>
      <c r="Z174">
        <v>225</v>
      </c>
      <c r="AA174">
        <v>108</v>
      </c>
      <c r="AB174">
        <v>220</v>
      </c>
      <c r="AC174">
        <v>103</v>
      </c>
      <c r="AD174">
        <v>72</v>
      </c>
      <c r="AE174">
        <v>65</v>
      </c>
      <c r="AF174">
        <v>46</v>
      </c>
      <c r="AG174">
        <v>73</v>
      </c>
      <c r="AH174">
        <v>46</v>
      </c>
      <c r="AI174">
        <v>29</v>
      </c>
      <c r="AJ174">
        <v>108</v>
      </c>
      <c r="AK174">
        <v>111</v>
      </c>
      <c r="AL174">
        <v>84</v>
      </c>
      <c r="AM174">
        <v>100</v>
      </c>
      <c r="AN174">
        <v>43</v>
      </c>
      <c r="AO174">
        <v>34</v>
      </c>
      <c r="AP174">
        <v>128</v>
      </c>
      <c r="AQ174">
        <v>89</v>
      </c>
      <c r="AR174">
        <v>59</v>
      </c>
      <c r="AS174">
        <v>99</v>
      </c>
      <c r="AT174">
        <v>90</v>
      </c>
      <c r="AU174">
        <v>46</v>
      </c>
      <c r="AV174">
        <v>156</v>
      </c>
      <c r="AW174">
        <v>81</v>
      </c>
      <c r="AX174">
        <v>42</v>
      </c>
      <c r="AY174">
        <v>311</v>
      </c>
      <c r="AZ174">
        <v>320</v>
      </c>
      <c r="BA174">
        <v>108</v>
      </c>
      <c r="BB174">
        <v>191</v>
      </c>
      <c r="BC174">
        <v>426</v>
      </c>
      <c r="BD174">
        <v>106</v>
      </c>
      <c r="BE174">
        <v>764</v>
      </c>
      <c r="BF174">
        <v>830</v>
      </c>
      <c r="BG174">
        <v>571</v>
      </c>
      <c r="BH174">
        <v>745</v>
      </c>
    </row>
    <row r="175" spans="1:60">
      <c r="A175" t="s">
        <v>844</v>
      </c>
      <c r="B175" t="s">
        <v>844</v>
      </c>
      <c r="C175" t="s">
        <v>844</v>
      </c>
      <c r="D175" t="s">
        <v>844</v>
      </c>
      <c r="E175" t="s">
        <v>844</v>
      </c>
      <c r="F175" t="s">
        <v>844</v>
      </c>
      <c r="G175" t="s">
        <v>844</v>
      </c>
      <c r="H175" t="s">
        <v>466</v>
      </c>
      <c r="I175">
        <v>41</v>
      </c>
      <c r="J175">
        <v>410</v>
      </c>
      <c r="K175" t="s">
        <v>717</v>
      </c>
      <c r="L175">
        <v>51</v>
      </c>
      <c r="M175">
        <v>510</v>
      </c>
      <c r="N175">
        <v>3502</v>
      </c>
      <c r="O175" t="s">
        <v>204</v>
      </c>
      <c r="P175" t="s">
        <v>204</v>
      </c>
      <c r="Q175" t="s">
        <v>845</v>
      </c>
      <c r="R175">
        <v>45</v>
      </c>
      <c r="S175">
        <v>76</v>
      </c>
      <c r="T175">
        <v>73</v>
      </c>
      <c r="U175">
        <v>860</v>
      </c>
      <c r="V175">
        <v>759</v>
      </c>
      <c r="W175">
        <v>176</v>
      </c>
      <c r="X175">
        <v>447</v>
      </c>
      <c r="Y175">
        <v>932</v>
      </c>
      <c r="Z175">
        <v>161</v>
      </c>
      <c r="AA175">
        <v>50</v>
      </c>
      <c r="AB175">
        <v>14</v>
      </c>
      <c r="AC175">
        <v>14</v>
      </c>
      <c r="AD175">
        <v>33</v>
      </c>
      <c r="AE175">
        <v>26</v>
      </c>
      <c r="AF175">
        <v>29</v>
      </c>
      <c r="AG175">
        <v>32</v>
      </c>
      <c r="AH175">
        <v>20</v>
      </c>
      <c r="AI175">
        <v>19</v>
      </c>
      <c r="AJ175">
        <v>49</v>
      </c>
      <c r="AK175">
        <v>14</v>
      </c>
      <c r="AL175">
        <v>17</v>
      </c>
      <c r="AM175">
        <v>64</v>
      </c>
      <c r="AN175">
        <v>13</v>
      </c>
      <c r="AO175">
        <v>17</v>
      </c>
      <c r="AP175">
        <v>73</v>
      </c>
      <c r="AQ175">
        <v>48</v>
      </c>
      <c r="AR175">
        <v>49</v>
      </c>
      <c r="AS175">
        <v>88</v>
      </c>
      <c r="AT175">
        <v>41</v>
      </c>
      <c r="AU175">
        <v>33</v>
      </c>
      <c r="AV175">
        <v>77</v>
      </c>
      <c r="AW175">
        <v>99</v>
      </c>
      <c r="AX175">
        <v>66</v>
      </c>
      <c r="AY175">
        <v>165</v>
      </c>
      <c r="AZ175">
        <v>164</v>
      </c>
      <c r="BA175">
        <v>69</v>
      </c>
      <c r="BB175">
        <v>178</v>
      </c>
      <c r="BC175">
        <v>401</v>
      </c>
      <c r="BD175">
        <v>96</v>
      </c>
      <c r="BE175">
        <v>542</v>
      </c>
      <c r="BF175">
        <v>564</v>
      </c>
      <c r="BG175">
        <v>268</v>
      </c>
      <c r="BH175">
        <v>291</v>
      </c>
    </row>
    <row r="176" spans="1:60">
      <c r="A176" t="s">
        <v>846</v>
      </c>
      <c r="B176" t="s">
        <v>846</v>
      </c>
      <c r="C176" t="s">
        <v>846</v>
      </c>
      <c r="D176" t="s">
        <v>846</v>
      </c>
      <c r="E176" t="s">
        <v>846</v>
      </c>
      <c r="F176" t="s">
        <v>846</v>
      </c>
      <c r="G176" t="s">
        <v>846</v>
      </c>
      <c r="H176" t="s">
        <v>466</v>
      </c>
      <c r="I176">
        <v>41</v>
      </c>
      <c r="J176">
        <v>410</v>
      </c>
      <c r="K176" t="s">
        <v>717</v>
      </c>
      <c r="L176">
        <v>51</v>
      </c>
      <c r="M176">
        <v>510</v>
      </c>
      <c r="N176">
        <v>3601</v>
      </c>
      <c r="O176" t="s">
        <v>339</v>
      </c>
      <c r="P176" t="s">
        <v>339</v>
      </c>
      <c r="Q176" t="s">
        <v>847</v>
      </c>
      <c r="R176">
        <v>324</v>
      </c>
      <c r="S176">
        <v>99</v>
      </c>
      <c r="T176">
        <v>62</v>
      </c>
      <c r="U176">
        <v>1900</v>
      </c>
      <c r="V176">
        <v>1557</v>
      </c>
      <c r="W176">
        <v>276</v>
      </c>
      <c r="X176">
        <v>529</v>
      </c>
      <c r="Y176">
        <v>1258</v>
      </c>
      <c r="Z176">
        <v>232</v>
      </c>
      <c r="AA176">
        <v>186</v>
      </c>
      <c r="AB176">
        <v>254</v>
      </c>
      <c r="AC176">
        <v>127</v>
      </c>
      <c r="AD176">
        <v>112</v>
      </c>
      <c r="AE176">
        <v>66</v>
      </c>
      <c r="AF176">
        <v>51</v>
      </c>
      <c r="AG176">
        <v>118</v>
      </c>
      <c r="AH176">
        <v>103</v>
      </c>
      <c r="AI176">
        <v>88</v>
      </c>
      <c r="AJ176">
        <v>184</v>
      </c>
      <c r="AK176">
        <v>58</v>
      </c>
      <c r="AL176">
        <v>43</v>
      </c>
      <c r="AM176">
        <v>144</v>
      </c>
      <c r="AN176">
        <v>99</v>
      </c>
      <c r="AO176">
        <v>75</v>
      </c>
      <c r="AP176">
        <v>109</v>
      </c>
      <c r="AQ176">
        <v>77</v>
      </c>
      <c r="AR176">
        <v>46</v>
      </c>
      <c r="AS176">
        <v>83</v>
      </c>
      <c r="AT176">
        <v>34</v>
      </c>
      <c r="AU176">
        <v>31</v>
      </c>
      <c r="AV176">
        <v>245</v>
      </c>
      <c r="AW176">
        <v>191</v>
      </c>
      <c r="AX176">
        <v>90</v>
      </c>
      <c r="AY176">
        <v>302</v>
      </c>
      <c r="AZ176">
        <v>409</v>
      </c>
      <c r="BA176">
        <v>133</v>
      </c>
      <c r="BB176">
        <v>185</v>
      </c>
      <c r="BC176">
        <v>467</v>
      </c>
      <c r="BD176">
        <v>143</v>
      </c>
      <c r="BE176">
        <v>1024</v>
      </c>
      <c r="BF176">
        <v>1124</v>
      </c>
      <c r="BG176">
        <v>645</v>
      </c>
      <c r="BH176">
        <v>640</v>
      </c>
    </row>
    <row r="177" spans="1:60">
      <c r="A177" t="s">
        <v>848</v>
      </c>
      <c r="B177" t="s">
        <v>848</v>
      </c>
      <c r="C177" t="s">
        <v>848</v>
      </c>
      <c r="D177" t="s">
        <v>848</v>
      </c>
      <c r="E177" t="s">
        <v>848</v>
      </c>
      <c r="F177" t="s">
        <v>848</v>
      </c>
      <c r="G177" t="s">
        <v>848</v>
      </c>
      <c r="H177" t="s">
        <v>466</v>
      </c>
      <c r="I177">
        <v>41</v>
      </c>
      <c r="J177">
        <v>410</v>
      </c>
      <c r="K177" t="s">
        <v>717</v>
      </c>
      <c r="L177">
        <v>51</v>
      </c>
      <c r="M177">
        <v>510</v>
      </c>
      <c r="N177">
        <v>3602</v>
      </c>
      <c r="O177" t="s">
        <v>205</v>
      </c>
      <c r="P177" t="s">
        <v>205</v>
      </c>
      <c r="Q177" t="s">
        <v>849</v>
      </c>
      <c r="R177">
        <v>103</v>
      </c>
      <c r="S177">
        <v>12</v>
      </c>
      <c r="T177">
        <v>49</v>
      </c>
      <c r="U177">
        <v>2513</v>
      </c>
      <c r="V177">
        <v>2051</v>
      </c>
      <c r="W177">
        <v>308</v>
      </c>
      <c r="X177">
        <v>1246</v>
      </c>
      <c r="Y177">
        <v>1925</v>
      </c>
      <c r="Z177">
        <v>334</v>
      </c>
      <c r="AA177">
        <v>116</v>
      </c>
      <c r="AB177">
        <v>153</v>
      </c>
      <c r="AC177">
        <v>98</v>
      </c>
      <c r="AD177">
        <v>168</v>
      </c>
      <c r="AE177">
        <v>53</v>
      </c>
      <c r="AF177">
        <v>43</v>
      </c>
      <c r="AG177">
        <v>116</v>
      </c>
      <c r="AH177">
        <v>23</v>
      </c>
      <c r="AI177">
        <v>27</v>
      </c>
      <c r="AJ177">
        <v>191</v>
      </c>
      <c r="AK177">
        <v>68</v>
      </c>
      <c r="AL177">
        <v>70</v>
      </c>
      <c r="AM177">
        <v>101</v>
      </c>
      <c r="AN177">
        <v>13</v>
      </c>
      <c r="AO177">
        <v>20</v>
      </c>
      <c r="AP177">
        <v>138</v>
      </c>
      <c r="AQ177">
        <v>86</v>
      </c>
      <c r="AR177">
        <v>63</v>
      </c>
      <c r="AS177">
        <v>148</v>
      </c>
      <c r="AT177">
        <v>274</v>
      </c>
      <c r="AU177">
        <v>119</v>
      </c>
      <c r="AV177">
        <v>351</v>
      </c>
      <c r="AW177">
        <v>179</v>
      </c>
      <c r="AX177">
        <v>83</v>
      </c>
      <c r="AY177">
        <v>521</v>
      </c>
      <c r="AZ177">
        <v>519</v>
      </c>
      <c r="BA177">
        <v>146</v>
      </c>
      <c r="BB177">
        <v>442</v>
      </c>
      <c r="BC177">
        <v>862</v>
      </c>
      <c r="BD177">
        <v>203</v>
      </c>
      <c r="BE177">
        <v>1641</v>
      </c>
      <c r="BF177">
        <v>1636</v>
      </c>
      <c r="BG177">
        <v>636</v>
      </c>
      <c r="BH177">
        <v>626</v>
      </c>
    </row>
    <row r="178" spans="1:60">
      <c r="A178" t="s">
        <v>850</v>
      </c>
      <c r="B178" t="s">
        <v>850</v>
      </c>
      <c r="C178" t="s">
        <v>850</v>
      </c>
      <c r="D178" t="s">
        <v>850</v>
      </c>
      <c r="E178" t="s">
        <v>850</v>
      </c>
      <c r="F178" t="s">
        <v>850</v>
      </c>
      <c r="G178" t="s">
        <v>850</v>
      </c>
      <c r="H178" t="s">
        <v>466</v>
      </c>
      <c r="I178">
        <v>41</v>
      </c>
      <c r="J178">
        <v>410</v>
      </c>
      <c r="K178" t="s">
        <v>717</v>
      </c>
      <c r="L178">
        <v>51</v>
      </c>
      <c r="M178">
        <v>510</v>
      </c>
      <c r="N178">
        <v>3603</v>
      </c>
      <c r="O178" t="s">
        <v>340</v>
      </c>
      <c r="P178" t="s">
        <v>340</v>
      </c>
      <c r="Q178" t="s">
        <v>851</v>
      </c>
      <c r="R178">
        <v>59</v>
      </c>
      <c r="S178">
        <v>20</v>
      </c>
      <c r="T178">
        <v>28</v>
      </c>
      <c r="U178">
        <v>752</v>
      </c>
      <c r="V178">
        <v>571</v>
      </c>
      <c r="W178">
        <v>125</v>
      </c>
      <c r="X178">
        <v>357</v>
      </c>
      <c r="Y178">
        <v>547</v>
      </c>
      <c r="Z178">
        <v>117</v>
      </c>
      <c r="AA178">
        <v>13</v>
      </c>
      <c r="AB178">
        <v>0</v>
      </c>
      <c r="AC178">
        <v>12</v>
      </c>
      <c r="AD178">
        <v>6</v>
      </c>
      <c r="AE178">
        <v>8</v>
      </c>
      <c r="AF178">
        <v>12</v>
      </c>
      <c r="AG178">
        <v>20</v>
      </c>
      <c r="AH178">
        <v>11</v>
      </c>
      <c r="AI178">
        <v>17</v>
      </c>
      <c r="AJ178">
        <v>29</v>
      </c>
      <c r="AK178">
        <v>68</v>
      </c>
      <c r="AL178">
        <v>61</v>
      </c>
      <c r="AM178">
        <v>29</v>
      </c>
      <c r="AN178">
        <v>16</v>
      </c>
      <c r="AO178">
        <v>26</v>
      </c>
      <c r="AP178">
        <v>71</v>
      </c>
      <c r="AQ178">
        <v>33</v>
      </c>
      <c r="AR178">
        <v>33</v>
      </c>
      <c r="AS178">
        <v>48</v>
      </c>
      <c r="AT178">
        <v>46</v>
      </c>
      <c r="AU178">
        <v>29</v>
      </c>
      <c r="AV178">
        <v>82</v>
      </c>
      <c r="AW178">
        <v>68</v>
      </c>
      <c r="AX178">
        <v>36</v>
      </c>
      <c r="AY178">
        <v>194</v>
      </c>
      <c r="AZ178">
        <v>118</v>
      </c>
      <c r="BA178">
        <v>52</v>
      </c>
      <c r="BB178">
        <v>148</v>
      </c>
      <c r="BC178">
        <v>295</v>
      </c>
      <c r="BD178">
        <v>91</v>
      </c>
      <c r="BE178">
        <v>533</v>
      </c>
      <c r="BF178">
        <v>534</v>
      </c>
      <c r="BG178">
        <v>104</v>
      </c>
      <c r="BH178">
        <v>112</v>
      </c>
    </row>
    <row r="179" spans="1:60">
      <c r="A179" t="s">
        <v>852</v>
      </c>
      <c r="B179" t="s">
        <v>852</v>
      </c>
      <c r="C179" t="s">
        <v>852</v>
      </c>
      <c r="D179" t="s">
        <v>852</v>
      </c>
      <c r="E179" t="s">
        <v>852</v>
      </c>
      <c r="F179" t="s">
        <v>852</v>
      </c>
      <c r="G179" t="s">
        <v>852</v>
      </c>
      <c r="H179" t="s">
        <v>466</v>
      </c>
      <c r="I179">
        <v>41</v>
      </c>
      <c r="J179">
        <v>410</v>
      </c>
      <c r="K179" t="s">
        <v>717</v>
      </c>
      <c r="L179">
        <v>51</v>
      </c>
      <c r="M179">
        <v>510</v>
      </c>
      <c r="N179">
        <v>3701</v>
      </c>
      <c r="O179" t="s">
        <v>264</v>
      </c>
      <c r="P179" t="s">
        <v>264</v>
      </c>
      <c r="Q179" t="s">
        <v>853</v>
      </c>
      <c r="R179">
        <v>168</v>
      </c>
      <c r="S179">
        <v>136</v>
      </c>
      <c r="T179">
        <v>74</v>
      </c>
      <c r="U179">
        <v>1856</v>
      </c>
      <c r="V179">
        <v>1651</v>
      </c>
      <c r="W179">
        <v>239</v>
      </c>
      <c r="X179">
        <v>511</v>
      </c>
      <c r="Y179">
        <v>1271</v>
      </c>
      <c r="Z179">
        <v>191</v>
      </c>
      <c r="AA179">
        <v>111</v>
      </c>
      <c r="AB179">
        <v>37</v>
      </c>
      <c r="AC179">
        <v>33</v>
      </c>
      <c r="AD179">
        <v>118</v>
      </c>
      <c r="AE179">
        <v>121</v>
      </c>
      <c r="AF179">
        <v>81</v>
      </c>
      <c r="AG179">
        <v>133</v>
      </c>
      <c r="AH179">
        <v>93</v>
      </c>
      <c r="AI179">
        <v>59</v>
      </c>
      <c r="AJ179">
        <v>121</v>
      </c>
      <c r="AK179">
        <v>107</v>
      </c>
      <c r="AL179">
        <v>59</v>
      </c>
      <c r="AM179">
        <v>121</v>
      </c>
      <c r="AN179">
        <v>109</v>
      </c>
      <c r="AO179">
        <v>59</v>
      </c>
      <c r="AP179">
        <v>147</v>
      </c>
      <c r="AQ179">
        <v>182</v>
      </c>
      <c r="AR179">
        <v>75</v>
      </c>
      <c r="AS179">
        <v>119</v>
      </c>
      <c r="AT179">
        <v>95</v>
      </c>
      <c r="AU179">
        <v>59</v>
      </c>
      <c r="AV179">
        <v>199</v>
      </c>
      <c r="AW179">
        <v>211</v>
      </c>
      <c r="AX179">
        <v>81</v>
      </c>
      <c r="AY179">
        <v>273</v>
      </c>
      <c r="AZ179">
        <v>263</v>
      </c>
      <c r="BA179">
        <v>77</v>
      </c>
      <c r="BB179">
        <v>168</v>
      </c>
      <c r="BC179">
        <v>498</v>
      </c>
      <c r="BD179">
        <v>129</v>
      </c>
      <c r="BE179">
        <v>964</v>
      </c>
      <c r="BF179">
        <v>1068</v>
      </c>
      <c r="BG179">
        <v>545</v>
      </c>
      <c r="BH179">
        <v>728</v>
      </c>
    </row>
    <row r="180" spans="1:60">
      <c r="A180" t="s">
        <v>854</v>
      </c>
      <c r="B180" t="s">
        <v>854</v>
      </c>
      <c r="C180" t="s">
        <v>854</v>
      </c>
      <c r="D180" t="s">
        <v>854</v>
      </c>
      <c r="E180" t="s">
        <v>854</v>
      </c>
      <c r="F180" t="s">
        <v>854</v>
      </c>
      <c r="G180" t="s">
        <v>854</v>
      </c>
      <c r="H180" t="s">
        <v>466</v>
      </c>
      <c r="I180">
        <v>41</v>
      </c>
      <c r="J180">
        <v>410</v>
      </c>
      <c r="K180" t="s">
        <v>717</v>
      </c>
      <c r="L180">
        <v>51</v>
      </c>
      <c r="M180">
        <v>510</v>
      </c>
      <c r="N180">
        <v>3702</v>
      </c>
      <c r="O180" t="s">
        <v>265</v>
      </c>
      <c r="P180" t="s">
        <v>265</v>
      </c>
      <c r="Q180" t="s">
        <v>855</v>
      </c>
      <c r="R180">
        <v>60</v>
      </c>
      <c r="S180">
        <v>24</v>
      </c>
      <c r="T180">
        <v>33</v>
      </c>
      <c r="U180">
        <v>1008</v>
      </c>
      <c r="V180">
        <v>970</v>
      </c>
      <c r="W180">
        <v>168</v>
      </c>
      <c r="X180">
        <v>544</v>
      </c>
      <c r="Y180">
        <v>1010</v>
      </c>
      <c r="Z180">
        <v>146</v>
      </c>
      <c r="AA180">
        <v>127</v>
      </c>
      <c r="AB180">
        <v>97</v>
      </c>
      <c r="AC180">
        <v>52</v>
      </c>
      <c r="AD180">
        <v>88</v>
      </c>
      <c r="AE180">
        <v>46</v>
      </c>
      <c r="AF180">
        <v>34</v>
      </c>
      <c r="AG180">
        <v>52</v>
      </c>
      <c r="AH180">
        <v>24</v>
      </c>
      <c r="AI180">
        <v>24</v>
      </c>
      <c r="AJ180">
        <v>26</v>
      </c>
      <c r="AK180">
        <v>11</v>
      </c>
      <c r="AL180">
        <v>14</v>
      </c>
      <c r="AM180">
        <v>61</v>
      </c>
      <c r="AN180">
        <v>41</v>
      </c>
      <c r="AO180">
        <v>34</v>
      </c>
      <c r="AP180">
        <v>35</v>
      </c>
      <c r="AQ180">
        <v>20</v>
      </c>
      <c r="AR180">
        <v>24</v>
      </c>
      <c r="AS180">
        <v>62</v>
      </c>
      <c r="AT180">
        <v>74</v>
      </c>
      <c r="AU180">
        <v>35</v>
      </c>
      <c r="AV180">
        <v>136</v>
      </c>
      <c r="AW180">
        <v>43</v>
      </c>
      <c r="AX180">
        <v>36</v>
      </c>
      <c r="AY180">
        <v>194</v>
      </c>
      <c r="AZ180">
        <v>209</v>
      </c>
      <c r="BA180">
        <v>66</v>
      </c>
      <c r="BB180">
        <v>127</v>
      </c>
      <c r="BC180">
        <v>418</v>
      </c>
      <c r="BD180">
        <v>103</v>
      </c>
      <c r="BE180">
        <v>632</v>
      </c>
      <c r="BF180">
        <v>645</v>
      </c>
      <c r="BG180">
        <v>276</v>
      </c>
      <c r="BH180">
        <v>313</v>
      </c>
    </row>
    <row r="181" spans="1:60">
      <c r="A181" t="s">
        <v>856</v>
      </c>
      <c r="B181" t="s">
        <v>856</v>
      </c>
      <c r="C181" t="s">
        <v>856</v>
      </c>
      <c r="D181" t="s">
        <v>856</v>
      </c>
      <c r="E181" t="s">
        <v>856</v>
      </c>
      <c r="F181" t="s">
        <v>856</v>
      </c>
      <c r="G181" t="s">
        <v>856</v>
      </c>
      <c r="H181" t="s">
        <v>466</v>
      </c>
      <c r="I181">
        <v>41</v>
      </c>
      <c r="J181">
        <v>410</v>
      </c>
      <c r="K181" t="s">
        <v>717</v>
      </c>
      <c r="L181">
        <v>51</v>
      </c>
      <c r="M181">
        <v>510</v>
      </c>
      <c r="N181">
        <v>3801</v>
      </c>
      <c r="O181" t="s">
        <v>266</v>
      </c>
      <c r="P181" t="s">
        <v>266</v>
      </c>
      <c r="Q181" t="s">
        <v>857</v>
      </c>
      <c r="R181">
        <v>110</v>
      </c>
      <c r="S181">
        <v>125</v>
      </c>
      <c r="T181">
        <v>78</v>
      </c>
      <c r="U181">
        <v>1502</v>
      </c>
      <c r="V181">
        <v>985</v>
      </c>
      <c r="W181">
        <v>185</v>
      </c>
      <c r="X181">
        <v>304</v>
      </c>
      <c r="Y181">
        <v>962</v>
      </c>
      <c r="Z181">
        <v>170</v>
      </c>
      <c r="AA181">
        <v>82</v>
      </c>
      <c r="AB181">
        <v>98</v>
      </c>
      <c r="AC181">
        <v>69</v>
      </c>
      <c r="AD181">
        <v>131</v>
      </c>
      <c r="AE181">
        <v>43</v>
      </c>
      <c r="AF181">
        <v>48</v>
      </c>
      <c r="AG181">
        <v>85</v>
      </c>
      <c r="AH181">
        <v>62</v>
      </c>
      <c r="AI181">
        <v>45</v>
      </c>
      <c r="AJ181">
        <v>83</v>
      </c>
      <c r="AK181">
        <v>103</v>
      </c>
      <c r="AL181">
        <v>62</v>
      </c>
      <c r="AM181">
        <v>99</v>
      </c>
      <c r="AN181">
        <v>64</v>
      </c>
      <c r="AO181">
        <v>40</v>
      </c>
      <c r="AP181">
        <v>61</v>
      </c>
      <c r="AQ181">
        <v>81</v>
      </c>
      <c r="AR181">
        <v>52</v>
      </c>
      <c r="AS181">
        <v>91</v>
      </c>
      <c r="AT181">
        <v>40</v>
      </c>
      <c r="AU181">
        <v>31</v>
      </c>
      <c r="AV181">
        <v>163</v>
      </c>
      <c r="AW181">
        <v>92</v>
      </c>
      <c r="AX181">
        <v>59</v>
      </c>
      <c r="AY181">
        <v>200</v>
      </c>
      <c r="AZ181">
        <v>226</v>
      </c>
      <c r="BA181">
        <v>90</v>
      </c>
      <c r="BB181">
        <v>157</v>
      </c>
      <c r="BC181">
        <v>320</v>
      </c>
      <c r="BD181">
        <v>92</v>
      </c>
      <c r="BE181">
        <v>679</v>
      </c>
      <c r="BF181">
        <v>693</v>
      </c>
      <c r="BG181">
        <v>478</v>
      </c>
      <c r="BH181">
        <v>579</v>
      </c>
    </row>
    <row r="182" spans="1:60">
      <c r="A182" t="s">
        <v>858</v>
      </c>
      <c r="B182" t="s">
        <v>858</v>
      </c>
      <c r="C182" t="s">
        <v>858</v>
      </c>
      <c r="D182" t="s">
        <v>858</v>
      </c>
      <c r="E182" t="s">
        <v>858</v>
      </c>
      <c r="F182" t="s">
        <v>858</v>
      </c>
      <c r="G182" t="s">
        <v>858</v>
      </c>
      <c r="H182" t="s">
        <v>466</v>
      </c>
      <c r="I182">
        <v>41</v>
      </c>
      <c r="J182">
        <v>410</v>
      </c>
      <c r="K182" t="s">
        <v>717</v>
      </c>
      <c r="L182">
        <v>51</v>
      </c>
      <c r="M182">
        <v>510</v>
      </c>
      <c r="N182">
        <v>3802</v>
      </c>
      <c r="O182" t="s">
        <v>163</v>
      </c>
      <c r="P182" t="s">
        <v>163</v>
      </c>
      <c r="Q182" t="s">
        <v>859</v>
      </c>
      <c r="R182">
        <v>115</v>
      </c>
      <c r="S182">
        <v>205</v>
      </c>
      <c r="T182">
        <v>106</v>
      </c>
      <c r="U182">
        <v>1607</v>
      </c>
      <c r="V182">
        <v>1205</v>
      </c>
      <c r="W182">
        <v>241</v>
      </c>
      <c r="X182">
        <v>347</v>
      </c>
      <c r="Y182">
        <v>894</v>
      </c>
      <c r="Z182">
        <v>188</v>
      </c>
      <c r="AA182">
        <v>128</v>
      </c>
      <c r="AB182">
        <v>92</v>
      </c>
      <c r="AC182">
        <v>49</v>
      </c>
      <c r="AD182">
        <v>77</v>
      </c>
      <c r="AE182">
        <v>30</v>
      </c>
      <c r="AF182">
        <v>35</v>
      </c>
      <c r="AG182">
        <v>72</v>
      </c>
      <c r="AH182">
        <v>105</v>
      </c>
      <c r="AI182">
        <v>59</v>
      </c>
      <c r="AJ182">
        <v>91</v>
      </c>
      <c r="AK182">
        <v>51</v>
      </c>
      <c r="AL182">
        <v>35</v>
      </c>
      <c r="AM182">
        <v>99</v>
      </c>
      <c r="AN182">
        <v>85</v>
      </c>
      <c r="AO182">
        <v>54</v>
      </c>
      <c r="AP182">
        <v>73</v>
      </c>
      <c r="AQ182">
        <v>128</v>
      </c>
      <c r="AR182">
        <v>82</v>
      </c>
      <c r="AS182">
        <v>116</v>
      </c>
      <c r="AT182">
        <v>45</v>
      </c>
      <c r="AU182">
        <v>48</v>
      </c>
      <c r="AV182">
        <v>185</v>
      </c>
      <c r="AW182">
        <v>126</v>
      </c>
      <c r="AX182">
        <v>62</v>
      </c>
      <c r="AY182">
        <v>242</v>
      </c>
      <c r="AZ182">
        <v>346</v>
      </c>
      <c r="BA182">
        <v>127</v>
      </c>
      <c r="BB182">
        <v>132</v>
      </c>
      <c r="BC182">
        <v>313</v>
      </c>
      <c r="BD182">
        <v>103</v>
      </c>
      <c r="BE182">
        <v>844</v>
      </c>
      <c r="BF182">
        <v>854</v>
      </c>
      <c r="BG182">
        <v>373</v>
      </c>
      <c r="BH182">
        <v>427</v>
      </c>
    </row>
    <row r="183" spans="1:60">
      <c r="A183" t="s">
        <v>860</v>
      </c>
      <c r="B183" t="s">
        <v>860</v>
      </c>
      <c r="C183" t="s">
        <v>860</v>
      </c>
      <c r="D183" t="s">
        <v>860</v>
      </c>
      <c r="E183" t="s">
        <v>860</v>
      </c>
      <c r="F183" t="s">
        <v>860</v>
      </c>
      <c r="G183" t="s">
        <v>860</v>
      </c>
      <c r="H183" t="s">
        <v>466</v>
      </c>
      <c r="I183">
        <v>41</v>
      </c>
      <c r="J183">
        <v>410</v>
      </c>
      <c r="K183" t="s">
        <v>717</v>
      </c>
      <c r="L183">
        <v>51</v>
      </c>
      <c r="M183">
        <v>510</v>
      </c>
      <c r="N183">
        <v>3803</v>
      </c>
      <c r="O183" t="s">
        <v>164</v>
      </c>
      <c r="P183" t="s">
        <v>164</v>
      </c>
      <c r="Q183" t="s">
        <v>861</v>
      </c>
      <c r="R183">
        <v>269</v>
      </c>
      <c r="S183">
        <v>63</v>
      </c>
      <c r="T183">
        <v>51</v>
      </c>
      <c r="U183">
        <v>1846</v>
      </c>
      <c r="V183">
        <v>1742</v>
      </c>
      <c r="W183">
        <v>251</v>
      </c>
      <c r="X183">
        <v>485</v>
      </c>
      <c r="Y183">
        <v>1454</v>
      </c>
      <c r="Z183">
        <v>209</v>
      </c>
      <c r="AA183">
        <v>142</v>
      </c>
      <c r="AB183">
        <v>84</v>
      </c>
      <c r="AC183">
        <v>67</v>
      </c>
      <c r="AD183">
        <v>109</v>
      </c>
      <c r="AE183">
        <v>80</v>
      </c>
      <c r="AF183">
        <v>42</v>
      </c>
      <c r="AG183">
        <v>98</v>
      </c>
      <c r="AH183">
        <v>115</v>
      </c>
      <c r="AI183">
        <v>71</v>
      </c>
      <c r="AJ183">
        <v>207</v>
      </c>
      <c r="AK183">
        <v>64</v>
      </c>
      <c r="AL183">
        <v>40</v>
      </c>
      <c r="AM183">
        <v>110</v>
      </c>
      <c r="AN183">
        <v>82</v>
      </c>
      <c r="AO183">
        <v>39</v>
      </c>
      <c r="AP183">
        <v>53</v>
      </c>
      <c r="AQ183">
        <v>120</v>
      </c>
      <c r="AR183">
        <v>63</v>
      </c>
      <c r="AS183">
        <v>128</v>
      </c>
      <c r="AT183">
        <v>92</v>
      </c>
      <c r="AU183">
        <v>61</v>
      </c>
      <c r="AV183">
        <v>177</v>
      </c>
      <c r="AW183">
        <v>115</v>
      </c>
      <c r="AX183">
        <v>53</v>
      </c>
      <c r="AY183">
        <v>362</v>
      </c>
      <c r="AZ183">
        <v>267</v>
      </c>
      <c r="BA183">
        <v>104</v>
      </c>
      <c r="BB183">
        <v>232</v>
      </c>
      <c r="BC183">
        <v>675</v>
      </c>
      <c r="BD183">
        <v>140</v>
      </c>
      <c r="BE183">
        <v>983</v>
      </c>
      <c r="BF183">
        <v>991</v>
      </c>
      <c r="BG183">
        <v>638</v>
      </c>
      <c r="BH183">
        <v>670</v>
      </c>
    </row>
    <row r="184" spans="1:60">
      <c r="A184" t="s">
        <v>862</v>
      </c>
      <c r="B184" t="s">
        <v>862</v>
      </c>
      <c r="C184" t="s">
        <v>862</v>
      </c>
      <c r="D184" t="s">
        <v>862</v>
      </c>
      <c r="E184" t="s">
        <v>862</v>
      </c>
      <c r="F184" t="s">
        <v>862</v>
      </c>
      <c r="G184" t="s">
        <v>862</v>
      </c>
      <c r="H184" t="s">
        <v>466</v>
      </c>
      <c r="I184">
        <v>41</v>
      </c>
      <c r="J184">
        <v>410</v>
      </c>
      <c r="K184" t="s">
        <v>717</v>
      </c>
      <c r="L184">
        <v>51</v>
      </c>
      <c r="M184">
        <v>510</v>
      </c>
      <c r="N184">
        <v>3901</v>
      </c>
      <c r="O184" t="s">
        <v>206</v>
      </c>
      <c r="P184" t="s">
        <v>206</v>
      </c>
      <c r="Q184" t="s">
        <v>863</v>
      </c>
      <c r="R184">
        <v>417</v>
      </c>
      <c r="S184">
        <v>235</v>
      </c>
      <c r="T184">
        <v>98</v>
      </c>
      <c r="U184">
        <v>3090</v>
      </c>
      <c r="V184">
        <v>3136</v>
      </c>
      <c r="W184">
        <v>418</v>
      </c>
      <c r="X184">
        <v>749</v>
      </c>
      <c r="Y184">
        <v>1457</v>
      </c>
      <c r="Z184">
        <v>257</v>
      </c>
      <c r="AA184">
        <v>245</v>
      </c>
      <c r="AB184">
        <v>192</v>
      </c>
      <c r="AC184">
        <v>92</v>
      </c>
      <c r="AD184">
        <v>198</v>
      </c>
      <c r="AE184">
        <v>174</v>
      </c>
      <c r="AF184">
        <v>104</v>
      </c>
      <c r="AG184">
        <v>153</v>
      </c>
      <c r="AH184">
        <v>158</v>
      </c>
      <c r="AI184">
        <v>92</v>
      </c>
      <c r="AJ184">
        <v>141</v>
      </c>
      <c r="AK184">
        <v>117</v>
      </c>
      <c r="AL184">
        <v>59</v>
      </c>
      <c r="AM184">
        <v>172</v>
      </c>
      <c r="AN184">
        <v>174</v>
      </c>
      <c r="AO184">
        <v>97</v>
      </c>
      <c r="AP184">
        <v>194</v>
      </c>
      <c r="AQ184">
        <v>129</v>
      </c>
      <c r="AR184">
        <v>102</v>
      </c>
      <c r="AS184">
        <v>187</v>
      </c>
      <c r="AT184">
        <v>186</v>
      </c>
      <c r="AU184">
        <v>112</v>
      </c>
      <c r="AV184">
        <v>317</v>
      </c>
      <c r="AW184">
        <v>248</v>
      </c>
      <c r="AX184">
        <v>116</v>
      </c>
      <c r="AY184">
        <v>617</v>
      </c>
      <c r="AZ184">
        <v>640</v>
      </c>
      <c r="BA184">
        <v>188</v>
      </c>
      <c r="BB184">
        <v>257</v>
      </c>
      <c r="BC184">
        <v>743</v>
      </c>
      <c r="BD184">
        <v>174</v>
      </c>
      <c r="BE184">
        <v>1606</v>
      </c>
      <c r="BF184">
        <v>1839</v>
      </c>
      <c r="BG184">
        <v>868</v>
      </c>
      <c r="BH184">
        <v>898</v>
      </c>
    </row>
    <row r="185" spans="1:60">
      <c r="A185" t="s">
        <v>864</v>
      </c>
      <c r="B185" t="s">
        <v>864</v>
      </c>
      <c r="C185" t="s">
        <v>864</v>
      </c>
      <c r="D185" t="s">
        <v>864</v>
      </c>
      <c r="E185" t="s">
        <v>864</v>
      </c>
      <c r="F185" t="s">
        <v>864</v>
      </c>
      <c r="G185" t="s">
        <v>864</v>
      </c>
      <c r="H185" t="s">
        <v>466</v>
      </c>
      <c r="I185">
        <v>41</v>
      </c>
      <c r="J185">
        <v>410</v>
      </c>
      <c r="K185" t="s">
        <v>717</v>
      </c>
      <c r="L185">
        <v>51</v>
      </c>
      <c r="M185">
        <v>510</v>
      </c>
      <c r="N185">
        <v>3902</v>
      </c>
      <c r="O185" t="s">
        <v>207</v>
      </c>
      <c r="P185" t="s">
        <v>207</v>
      </c>
      <c r="Q185" t="s">
        <v>865</v>
      </c>
      <c r="R185">
        <v>99</v>
      </c>
      <c r="S185">
        <v>103</v>
      </c>
      <c r="T185">
        <v>78</v>
      </c>
      <c r="U185">
        <v>1432</v>
      </c>
      <c r="V185">
        <v>997</v>
      </c>
      <c r="W185">
        <v>176</v>
      </c>
      <c r="X185">
        <v>628</v>
      </c>
      <c r="Y185">
        <v>1206</v>
      </c>
      <c r="Z185">
        <v>185</v>
      </c>
      <c r="AA185">
        <v>47</v>
      </c>
      <c r="AB185">
        <v>65</v>
      </c>
      <c r="AC185">
        <v>60</v>
      </c>
      <c r="AD185">
        <v>69</v>
      </c>
      <c r="AE185">
        <v>17</v>
      </c>
      <c r="AF185">
        <v>19</v>
      </c>
      <c r="AG185">
        <v>57</v>
      </c>
      <c r="AH185">
        <v>107</v>
      </c>
      <c r="AI185">
        <v>69</v>
      </c>
      <c r="AJ185">
        <v>80</v>
      </c>
      <c r="AK185">
        <v>0</v>
      </c>
      <c r="AL185">
        <v>12</v>
      </c>
      <c r="AM185">
        <v>53</v>
      </c>
      <c r="AN185">
        <v>74</v>
      </c>
      <c r="AO185">
        <v>43</v>
      </c>
      <c r="AP185">
        <v>113</v>
      </c>
      <c r="AQ185">
        <v>35</v>
      </c>
      <c r="AR185">
        <v>33</v>
      </c>
      <c r="AS185">
        <v>70</v>
      </c>
      <c r="AT185">
        <v>51</v>
      </c>
      <c r="AU185">
        <v>31</v>
      </c>
      <c r="AV185">
        <v>192</v>
      </c>
      <c r="AW185">
        <v>149</v>
      </c>
      <c r="AX185">
        <v>60</v>
      </c>
      <c r="AY185">
        <v>329</v>
      </c>
      <c r="AZ185">
        <v>286</v>
      </c>
      <c r="BA185">
        <v>88</v>
      </c>
      <c r="BB185">
        <v>246</v>
      </c>
      <c r="BC185">
        <v>473</v>
      </c>
      <c r="BD185">
        <v>118</v>
      </c>
      <c r="BE185">
        <v>993</v>
      </c>
      <c r="BF185">
        <v>976</v>
      </c>
      <c r="BG185">
        <v>255</v>
      </c>
      <c r="BH185">
        <v>294</v>
      </c>
    </row>
    <row r="186" spans="1:60">
      <c r="A186" t="s">
        <v>866</v>
      </c>
      <c r="B186" t="s">
        <v>866</v>
      </c>
      <c r="C186" t="s">
        <v>866</v>
      </c>
      <c r="D186" t="s">
        <v>866</v>
      </c>
      <c r="E186" t="s">
        <v>866</v>
      </c>
      <c r="F186" t="s">
        <v>866</v>
      </c>
      <c r="G186" t="s">
        <v>866</v>
      </c>
      <c r="H186" t="s">
        <v>466</v>
      </c>
      <c r="I186">
        <v>41</v>
      </c>
      <c r="J186">
        <v>410</v>
      </c>
      <c r="K186" t="s">
        <v>717</v>
      </c>
      <c r="L186">
        <v>51</v>
      </c>
      <c r="M186">
        <v>510</v>
      </c>
      <c r="N186">
        <v>4001</v>
      </c>
      <c r="O186" t="s">
        <v>267</v>
      </c>
      <c r="P186" t="s">
        <v>267</v>
      </c>
      <c r="Q186" t="s">
        <v>867</v>
      </c>
      <c r="R186">
        <v>417</v>
      </c>
      <c r="S186">
        <v>215</v>
      </c>
      <c r="T186">
        <v>109</v>
      </c>
      <c r="U186">
        <v>2636</v>
      </c>
      <c r="V186">
        <v>3242</v>
      </c>
      <c r="W186">
        <v>428</v>
      </c>
      <c r="X186">
        <v>333</v>
      </c>
      <c r="Y186">
        <v>943</v>
      </c>
      <c r="Z186">
        <v>223</v>
      </c>
      <c r="AA186">
        <v>324</v>
      </c>
      <c r="AB186">
        <v>603</v>
      </c>
      <c r="AC186">
        <v>186</v>
      </c>
      <c r="AD186">
        <v>146</v>
      </c>
      <c r="AE186">
        <v>205</v>
      </c>
      <c r="AF186">
        <v>86</v>
      </c>
      <c r="AG186">
        <v>327</v>
      </c>
      <c r="AH186">
        <v>105</v>
      </c>
      <c r="AI186">
        <v>62</v>
      </c>
      <c r="AJ186">
        <v>139</v>
      </c>
      <c r="AK186">
        <v>201</v>
      </c>
      <c r="AL186">
        <v>104</v>
      </c>
      <c r="AM186">
        <v>102</v>
      </c>
      <c r="AN186">
        <v>152</v>
      </c>
      <c r="AO186">
        <v>109</v>
      </c>
      <c r="AP186">
        <v>154</v>
      </c>
      <c r="AQ186">
        <v>131</v>
      </c>
      <c r="AR186">
        <v>106</v>
      </c>
      <c r="AS186">
        <v>124</v>
      </c>
      <c r="AT186">
        <v>232</v>
      </c>
      <c r="AU186">
        <v>123</v>
      </c>
      <c r="AV186">
        <v>224</v>
      </c>
      <c r="AW186">
        <v>256</v>
      </c>
      <c r="AX186">
        <v>112</v>
      </c>
      <c r="AY186">
        <v>444</v>
      </c>
      <c r="AZ186">
        <v>340</v>
      </c>
      <c r="BA186">
        <v>125</v>
      </c>
      <c r="BB186">
        <v>151</v>
      </c>
      <c r="BC186">
        <v>604</v>
      </c>
      <c r="BD186">
        <v>167</v>
      </c>
      <c r="BE186">
        <v>1012</v>
      </c>
      <c r="BF186">
        <v>1224</v>
      </c>
      <c r="BG186">
        <v>1111</v>
      </c>
      <c r="BH186">
        <v>1391</v>
      </c>
    </row>
    <row r="187" spans="1:60">
      <c r="A187" t="s">
        <v>868</v>
      </c>
      <c r="B187" t="s">
        <v>868</v>
      </c>
      <c r="C187" t="s">
        <v>868</v>
      </c>
      <c r="D187" t="s">
        <v>868</v>
      </c>
      <c r="E187" t="s">
        <v>868</v>
      </c>
      <c r="F187" t="s">
        <v>868</v>
      </c>
      <c r="G187" t="s">
        <v>868</v>
      </c>
      <c r="H187" t="s">
        <v>466</v>
      </c>
      <c r="I187">
        <v>41</v>
      </c>
      <c r="J187">
        <v>410</v>
      </c>
      <c r="K187" t="s">
        <v>717</v>
      </c>
      <c r="L187">
        <v>51</v>
      </c>
      <c r="M187">
        <v>510</v>
      </c>
      <c r="N187">
        <v>4002</v>
      </c>
      <c r="O187" t="s">
        <v>291</v>
      </c>
      <c r="P187" t="s">
        <v>291</v>
      </c>
      <c r="Q187" t="s">
        <v>869</v>
      </c>
      <c r="R187">
        <v>137</v>
      </c>
      <c r="S187">
        <v>33</v>
      </c>
      <c r="T187">
        <v>50</v>
      </c>
      <c r="U187">
        <v>1755</v>
      </c>
      <c r="V187">
        <v>1526</v>
      </c>
      <c r="W187">
        <v>214</v>
      </c>
      <c r="X187">
        <v>735</v>
      </c>
      <c r="Y187">
        <v>1151</v>
      </c>
      <c r="Z187">
        <v>183</v>
      </c>
      <c r="AA187">
        <v>182</v>
      </c>
      <c r="AB187">
        <v>140</v>
      </c>
      <c r="AC187">
        <v>68</v>
      </c>
      <c r="AD187">
        <v>73</v>
      </c>
      <c r="AE187">
        <v>100</v>
      </c>
      <c r="AF187">
        <v>61</v>
      </c>
      <c r="AG187">
        <v>87</v>
      </c>
      <c r="AH187">
        <v>23</v>
      </c>
      <c r="AI187">
        <v>19</v>
      </c>
      <c r="AJ187">
        <v>68</v>
      </c>
      <c r="AK187">
        <v>87</v>
      </c>
      <c r="AL187">
        <v>54</v>
      </c>
      <c r="AM187">
        <v>127</v>
      </c>
      <c r="AN187">
        <v>90</v>
      </c>
      <c r="AO187">
        <v>51</v>
      </c>
      <c r="AP187">
        <v>83</v>
      </c>
      <c r="AQ187">
        <v>82</v>
      </c>
      <c r="AR187">
        <v>58</v>
      </c>
      <c r="AS187">
        <v>116</v>
      </c>
      <c r="AT187">
        <v>117</v>
      </c>
      <c r="AU187">
        <v>73</v>
      </c>
      <c r="AV187">
        <v>230</v>
      </c>
      <c r="AW187">
        <v>93</v>
      </c>
      <c r="AX187">
        <v>40</v>
      </c>
      <c r="AY187">
        <v>379</v>
      </c>
      <c r="AZ187">
        <v>204</v>
      </c>
      <c r="BA187">
        <v>75</v>
      </c>
      <c r="BB187">
        <v>271</v>
      </c>
      <c r="BC187">
        <v>653</v>
      </c>
      <c r="BD187">
        <v>129</v>
      </c>
      <c r="BE187">
        <v>1146</v>
      </c>
      <c r="BF187">
        <v>1015</v>
      </c>
      <c r="BG187">
        <v>445</v>
      </c>
      <c r="BH187">
        <v>608</v>
      </c>
    </row>
    <row r="188" spans="1:60">
      <c r="A188" t="s">
        <v>870</v>
      </c>
      <c r="B188" t="s">
        <v>870</v>
      </c>
      <c r="C188" t="s">
        <v>870</v>
      </c>
      <c r="H188" t="s">
        <v>466</v>
      </c>
      <c r="I188">
        <v>41</v>
      </c>
      <c r="J188">
        <v>410</v>
      </c>
      <c r="K188" t="s">
        <v>717</v>
      </c>
      <c r="L188">
        <v>51</v>
      </c>
      <c r="M188">
        <v>510</v>
      </c>
      <c r="N188">
        <v>4099</v>
      </c>
    </row>
    <row r="189" spans="1:60">
      <c r="A189" t="s">
        <v>871</v>
      </c>
      <c r="B189" t="s">
        <v>871</v>
      </c>
      <c r="C189" t="s">
        <v>871</v>
      </c>
      <c r="D189" t="s">
        <v>871</v>
      </c>
      <c r="E189" t="s">
        <v>871</v>
      </c>
      <c r="F189" t="s">
        <v>871</v>
      </c>
      <c r="G189" t="s">
        <v>871</v>
      </c>
      <c r="H189" t="s">
        <v>466</v>
      </c>
      <c r="I189">
        <v>41</v>
      </c>
      <c r="J189">
        <v>410</v>
      </c>
      <c r="K189" t="s">
        <v>717</v>
      </c>
      <c r="L189">
        <v>51</v>
      </c>
      <c r="M189">
        <v>510</v>
      </c>
      <c r="N189">
        <v>4101</v>
      </c>
      <c r="O189" t="s">
        <v>304</v>
      </c>
      <c r="P189" t="s">
        <v>304</v>
      </c>
      <c r="Q189" t="s">
        <v>872</v>
      </c>
      <c r="R189">
        <v>372</v>
      </c>
      <c r="S189">
        <v>527</v>
      </c>
      <c r="T189">
        <v>283</v>
      </c>
      <c r="U189">
        <v>3036</v>
      </c>
      <c r="V189">
        <v>2940</v>
      </c>
      <c r="W189">
        <v>403</v>
      </c>
      <c r="X189">
        <v>362</v>
      </c>
      <c r="Y189">
        <v>1106</v>
      </c>
      <c r="Z189">
        <v>218</v>
      </c>
      <c r="AA189">
        <v>267</v>
      </c>
      <c r="AB189">
        <v>287</v>
      </c>
      <c r="AC189">
        <v>125</v>
      </c>
      <c r="AD189">
        <v>158</v>
      </c>
      <c r="AE189">
        <v>95</v>
      </c>
      <c r="AF189">
        <v>69</v>
      </c>
      <c r="AG189">
        <v>159</v>
      </c>
      <c r="AH189">
        <v>172</v>
      </c>
      <c r="AI189">
        <v>113</v>
      </c>
      <c r="AJ189">
        <v>226</v>
      </c>
      <c r="AK189">
        <v>84</v>
      </c>
      <c r="AL189">
        <v>69</v>
      </c>
      <c r="AM189">
        <v>176</v>
      </c>
      <c r="AN189">
        <v>210</v>
      </c>
      <c r="AO189">
        <v>128</v>
      </c>
      <c r="AP189">
        <v>143</v>
      </c>
      <c r="AQ189">
        <v>117</v>
      </c>
      <c r="AR189">
        <v>85</v>
      </c>
      <c r="AS189">
        <v>179</v>
      </c>
      <c r="AT189">
        <v>193</v>
      </c>
      <c r="AU189">
        <v>107</v>
      </c>
      <c r="AV189">
        <v>300</v>
      </c>
      <c r="AW189">
        <v>264</v>
      </c>
      <c r="AX189">
        <v>110</v>
      </c>
      <c r="AY189">
        <v>562</v>
      </c>
      <c r="AZ189">
        <v>427</v>
      </c>
      <c r="BA189">
        <v>138</v>
      </c>
      <c r="BB189">
        <v>124</v>
      </c>
      <c r="BC189">
        <v>632</v>
      </c>
      <c r="BD189">
        <v>181</v>
      </c>
      <c r="BE189">
        <v>1247</v>
      </c>
      <c r="BF189">
        <v>1432</v>
      </c>
      <c r="BG189">
        <v>1049</v>
      </c>
      <c r="BH189">
        <v>1236</v>
      </c>
    </row>
    <row r="190" spans="1:60">
      <c r="A190" t="s">
        <v>873</v>
      </c>
      <c r="B190" t="s">
        <v>873</v>
      </c>
      <c r="C190" t="s">
        <v>873</v>
      </c>
      <c r="D190" t="s">
        <v>873</v>
      </c>
      <c r="E190" t="s">
        <v>873</v>
      </c>
      <c r="F190" t="s">
        <v>873</v>
      </c>
      <c r="G190" t="s">
        <v>873</v>
      </c>
      <c r="H190" t="s">
        <v>466</v>
      </c>
      <c r="I190">
        <v>41</v>
      </c>
      <c r="J190">
        <v>410</v>
      </c>
      <c r="K190" t="s">
        <v>717</v>
      </c>
      <c r="L190">
        <v>51</v>
      </c>
      <c r="M190">
        <v>510</v>
      </c>
      <c r="N190">
        <v>4102</v>
      </c>
      <c r="O190" t="s">
        <v>305</v>
      </c>
      <c r="P190" t="s">
        <v>305</v>
      </c>
      <c r="Q190" t="s">
        <v>874</v>
      </c>
      <c r="R190">
        <v>318</v>
      </c>
      <c r="S190">
        <v>241</v>
      </c>
      <c r="T190">
        <v>140</v>
      </c>
      <c r="U190">
        <v>2336</v>
      </c>
      <c r="V190">
        <v>2264</v>
      </c>
      <c r="W190">
        <v>387</v>
      </c>
      <c r="X190">
        <v>525</v>
      </c>
      <c r="Y190">
        <v>1360</v>
      </c>
      <c r="Z190">
        <v>317</v>
      </c>
      <c r="AA190">
        <v>164</v>
      </c>
      <c r="AB190">
        <v>234</v>
      </c>
      <c r="AC190">
        <v>132</v>
      </c>
      <c r="AD190">
        <v>95</v>
      </c>
      <c r="AE190">
        <v>102</v>
      </c>
      <c r="AF190">
        <v>78</v>
      </c>
      <c r="AG190">
        <v>142</v>
      </c>
      <c r="AH190">
        <v>81</v>
      </c>
      <c r="AI190">
        <v>63</v>
      </c>
      <c r="AJ190">
        <v>161</v>
      </c>
      <c r="AK190">
        <v>121</v>
      </c>
      <c r="AL190">
        <v>81</v>
      </c>
      <c r="AM190">
        <v>120</v>
      </c>
      <c r="AN190">
        <v>83</v>
      </c>
      <c r="AO190">
        <v>66</v>
      </c>
      <c r="AP190">
        <v>159</v>
      </c>
      <c r="AQ190">
        <v>87</v>
      </c>
      <c r="AR190">
        <v>75</v>
      </c>
      <c r="AS190">
        <v>191</v>
      </c>
      <c r="AT190">
        <v>29</v>
      </c>
      <c r="AU190">
        <v>32</v>
      </c>
      <c r="AV190">
        <v>237</v>
      </c>
      <c r="AW190">
        <v>450</v>
      </c>
      <c r="AX190">
        <v>142</v>
      </c>
      <c r="AY190">
        <v>367</v>
      </c>
      <c r="AZ190">
        <v>344</v>
      </c>
      <c r="BA190">
        <v>125</v>
      </c>
      <c r="BB190">
        <v>235</v>
      </c>
      <c r="BC190">
        <v>659</v>
      </c>
      <c r="BD190">
        <v>219</v>
      </c>
      <c r="BE190">
        <v>1208</v>
      </c>
      <c r="BF190">
        <v>1339</v>
      </c>
      <c r="BG190">
        <v>660</v>
      </c>
      <c r="BH190">
        <v>776</v>
      </c>
    </row>
    <row r="191" spans="1:60">
      <c r="A191" t="s">
        <v>875</v>
      </c>
      <c r="B191" t="s">
        <v>875</v>
      </c>
      <c r="C191" t="s">
        <v>875</v>
      </c>
      <c r="H191" t="s">
        <v>466</v>
      </c>
      <c r="I191">
        <v>41</v>
      </c>
      <c r="J191">
        <v>410</v>
      </c>
      <c r="K191" t="s">
        <v>717</v>
      </c>
      <c r="L191">
        <v>51</v>
      </c>
      <c r="M191">
        <v>510</v>
      </c>
      <c r="N191">
        <v>4199</v>
      </c>
    </row>
    <row r="192" spans="1:60">
      <c r="A192" t="s">
        <v>876</v>
      </c>
      <c r="B192" t="s">
        <v>877</v>
      </c>
      <c r="C192" t="s">
        <v>877</v>
      </c>
      <c r="D192" t="s">
        <v>877</v>
      </c>
      <c r="E192" t="s">
        <v>876</v>
      </c>
      <c r="F192" t="s">
        <v>876</v>
      </c>
      <c r="G192" t="s">
        <v>876</v>
      </c>
      <c r="H192" t="s">
        <v>466</v>
      </c>
      <c r="I192">
        <v>41</v>
      </c>
      <c r="J192">
        <v>410</v>
      </c>
      <c r="K192" t="s">
        <v>717</v>
      </c>
      <c r="L192">
        <v>51</v>
      </c>
      <c r="M192">
        <v>510</v>
      </c>
      <c r="N192">
        <v>4200</v>
      </c>
      <c r="O192" t="s">
        <v>165</v>
      </c>
      <c r="P192" t="s">
        <v>165</v>
      </c>
      <c r="Q192" t="s">
        <v>878</v>
      </c>
      <c r="R192">
        <v>149</v>
      </c>
      <c r="S192">
        <v>17</v>
      </c>
      <c r="T192">
        <v>36</v>
      </c>
      <c r="U192">
        <v>1610</v>
      </c>
      <c r="V192">
        <v>1238</v>
      </c>
      <c r="W192">
        <v>202</v>
      </c>
      <c r="X192">
        <v>318</v>
      </c>
      <c r="Y192">
        <v>896</v>
      </c>
      <c r="Z192">
        <v>166</v>
      </c>
      <c r="AA192">
        <v>184</v>
      </c>
      <c r="AB192">
        <v>235</v>
      </c>
      <c r="AC192">
        <v>98</v>
      </c>
      <c r="AD192">
        <v>139</v>
      </c>
      <c r="AE192">
        <v>103</v>
      </c>
      <c r="AF192">
        <v>71</v>
      </c>
      <c r="AG192">
        <v>153</v>
      </c>
      <c r="AH192">
        <v>114</v>
      </c>
      <c r="AI192">
        <v>66</v>
      </c>
      <c r="AJ192">
        <v>160</v>
      </c>
      <c r="AK192">
        <v>144</v>
      </c>
      <c r="AL192">
        <v>82</v>
      </c>
      <c r="AM192">
        <v>84</v>
      </c>
      <c r="AN192">
        <v>93</v>
      </c>
      <c r="AO192">
        <v>58</v>
      </c>
      <c r="AP192">
        <v>103</v>
      </c>
      <c r="AQ192">
        <v>60</v>
      </c>
      <c r="AR192">
        <v>41</v>
      </c>
      <c r="AS192">
        <v>102</v>
      </c>
      <c r="AT192">
        <v>78</v>
      </c>
      <c r="AU192">
        <v>43</v>
      </c>
      <c r="AV192">
        <v>93</v>
      </c>
      <c r="AW192">
        <v>104</v>
      </c>
      <c r="AX192">
        <v>56</v>
      </c>
      <c r="AY192">
        <v>178</v>
      </c>
      <c r="AZ192">
        <v>177</v>
      </c>
      <c r="BA192">
        <v>66</v>
      </c>
      <c r="BB192">
        <v>117</v>
      </c>
      <c r="BC192">
        <v>386</v>
      </c>
      <c r="BD192">
        <v>97</v>
      </c>
      <c r="BE192">
        <v>553</v>
      </c>
      <c r="BF192">
        <v>813</v>
      </c>
      <c r="BG192">
        <v>762</v>
      </c>
      <c r="BH192">
        <v>778</v>
      </c>
    </row>
    <row r="193" spans="1:60">
      <c r="A193" t="s">
        <v>879</v>
      </c>
      <c r="B193" t="s">
        <v>880</v>
      </c>
      <c r="C193" t="s">
        <v>880</v>
      </c>
      <c r="D193" t="s">
        <v>880</v>
      </c>
      <c r="E193" t="s">
        <v>879</v>
      </c>
      <c r="F193" t="s">
        <v>879</v>
      </c>
      <c r="G193" t="s">
        <v>879</v>
      </c>
      <c r="H193" t="s">
        <v>466</v>
      </c>
      <c r="I193">
        <v>41</v>
      </c>
      <c r="J193">
        <v>410</v>
      </c>
      <c r="K193" t="s">
        <v>717</v>
      </c>
      <c r="L193">
        <v>51</v>
      </c>
      <c r="M193">
        <v>510</v>
      </c>
      <c r="N193">
        <v>4300</v>
      </c>
      <c r="O193" t="s">
        <v>208</v>
      </c>
      <c r="P193" t="s">
        <v>208</v>
      </c>
      <c r="Q193" t="s">
        <v>881</v>
      </c>
      <c r="R193">
        <v>20</v>
      </c>
      <c r="S193">
        <v>0</v>
      </c>
      <c r="T193">
        <v>34</v>
      </c>
      <c r="U193">
        <v>344</v>
      </c>
      <c r="V193">
        <v>413</v>
      </c>
      <c r="W193">
        <v>124</v>
      </c>
      <c r="X193">
        <v>313</v>
      </c>
      <c r="Y193">
        <v>350</v>
      </c>
      <c r="Z193">
        <v>78</v>
      </c>
      <c r="AA193">
        <v>17</v>
      </c>
      <c r="AB193">
        <v>7</v>
      </c>
      <c r="AC193">
        <v>10</v>
      </c>
      <c r="AD193">
        <v>51</v>
      </c>
      <c r="AE193">
        <v>0</v>
      </c>
      <c r="AF193">
        <v>12</v>
      </c>
      <c r="AG193">
        <v>0</v>
      </c>
      <c r="AH193">
        <v>10</v>
      </c>
      <c r="AI193">
        <v>14</v>
      </c>
      <c r="AJ193">
        <v>11</v>
      </c>
      <c r="AK193">
        <v>6</v>
      </c>
      <c r="AL193">
        <v>10</v>
      </c>
      <c r="AM193">
        <v>19</v>
      </c>
      <c r="AN193">
        <v>17</v>
      </c>
      <c r="AO193">
        <v>15</v>
      </c>
      <c r="AP193">
        <v>35</v>
      </c>
      <c r="AQ193">
        <v>51</v>
      </c>
      <c r="AR193">
        <v>67</v>
      </c>
      <c r="AS193">
        <v>31</v>
      </c>
      <c r="AT193">
        <v>0</v>
      </c>
      <c r="AU193">
        <v>12</v>
      </c>
      <c r="AV193">
        <v>31</v>
      </c>
      <c r="AW193">
        <v>37</v>
      </c>
      <c r="AX193">
        <v>28</v>
      </c>
      <c r="AY193">
        <v>65</v>
      </c>
      <c r="AZ193">
        <v>65</v>
      </c>
      <c r="BA193">
        <v>34</v>
      </c>
      <c r="BB193">
        <v>145</v>
      </c>
      <c r="BC193">
        <v>227</v>
      </c>
      <c r="BD193">
        <v>66</v>
      </c>
      <c r="BE193">
        <v>311</v>
      </c>
      <c r="BF193">
        <v>341</v>
      </c>
      <c r="BG193">
        <v>89</v>
      </c>
      <c r="BH193">
        <v>93</v>
      </c>
    </row>
    <row r="194" spans="1:60">
      <c r="A194" t="s">
        <v>882</v>
      </c>
      <c r="C194" t="s">
        <v>882</v>
      </c>
      <c r="H194" t="s">
        <v>466</v>
      </c>
      <c r="I194">
        <v>41</v>
      </c>
      <c r="J194">
        <v>410</v>
      </c>
      <c r="K194" t="s">
        <v>717</v>
      </c>
      <c r="L194">
        <v>51</v>
      </c>
      <c r="M194">
        <v>510</v>
      </c>
      <c r="N194">
        <v>4399</v>
      </c>
    </row>
    <row r="195" spans="1:60">
      <c r="A195" t="s">
        <v>883</v>
      </c>
      <c r="B195" t="s">
        <v>884</v>
      </c>
      <c r="C195" t="s">
        <v>884</v>
      </c>
      <c r="D195" t="s">
        <v>884</v>
      </c>
      <c r="E195" t="s">
        <v>883</v>
      </c>
      <c r="H195" t="s">
        <v>466</v>
      </c>
      <c r="I195">
        <v>41</v>
      </c>
      <c r="J195">
        <v>410</v>
      </c>
      <c r="K195" t="s">
        <v>717</v>
      </c>
      <c r="L195">
        <v>51</v>
      </c>
      <c r="M195">
        <v>510</v>
      </c>
      <c r="N195">
        <v>4400</v>
      </c>
      <c r="O195" t="s">
        <v>209</v>
      </c>
      <c r="R195">
        <v>0</v>
      </c>
      <c r="U195">
        <v>72</v>
      </c>
      <c r="X195">
        <v>35</v>
      </c>
      <c r="AA195">
        <v>0</v>
      </c>
      <c r="AD195">
        <v>0</v>
      </c>
      <c r="AG195">
        <v>0</v>
      </c>
      <c r="AJ195">
        <v>14</v>
      </c>
      <c r="AM195">
        <v>7</v>
      </c>
      <c r="AP195">
        <v>0</v>
      </c>
      <c r="AS195">
        <v>0</v>
      </c>
      <c r="AV195">
        <v>0</v>
      </c>
      <c r="AY195">
        <v>0</v>
      </c>
      <c r="BB195">
        <v>21</v>
      </c>
      <c r="BE195">
        <v>27</v>
      </c>
      <c r="BG195">
        <v>10</v>
      </c>
    </row>
    <row r="196" spans="1:60">
      <c r="A196" t="s">
        <v>885</v>
      </c>
      <c r="B196" t="s">
        <v>885</v>
      </c>
      <c r="C196" t="s">
        <v>885</v>
      </c>
      <c r="D196" t="s">
        <v>885</v>
      </c>
      <c r="H196" t="s">
        <v>466</v>
      </c>
      <c r="I196">
        <v>41</v>
      </c>
      <c r="J196">
        <v>410</v>
      </c>
      <c r="K196" t="s">
        <v>717</v>
      </c>
      <c r="L196">
        <v>51</v>
      </c>
      <c r="M196">
        <v>510</v>
      </c>
      <c r="N196">
        <v>4499</v>
      </c>
    </row>
    <row r="197" spans="1:60">
      <c r="A197" t="s">
        <v>886</v>
      </c>
      <c r="B197" t="s">
        <v>887</v>
      </c>
      <c r="C197" t="s">
        <v>887</v>
      </c>
      <c r="D197" t="s">
        <v>887</v>
      </c>
      <c r="E197" t="s">
        <v>886</v>
      </c>
      <c r="F197" t="s">
        <v>886</v>
      </c>
      <c r="G197" t="s">
        <v>886</v>
      </c>
      <c r="H197" t="s">
        <v>466</v>
      </c>
      <c r="I197">
        <v>41</v>
      </c>
      <c r="J197">
        <v>410</v>
      </c>
      <c r="K197" t="s">
        <v>717</v>
      </c>
      <c r="L197">
        <v>51</v>
      </c>
      <c r="M197">
        <v>510</v>
      </c>
      <c r="N197">
        <v>4500</v>
      </c>
      <c r="O197" t="s">
        <v>166</v>
      </c>
      <c r="P197" t="s">
        <v>166</v>
      </c>
      <c r="Q197" t="s">
        <v>888</v>
      </c>
      <c r="R197">
        <v>6</v>
      </c>
      <c r="S197">
        <v>103</v>
      </c>
      <c r="T197">
        <v>165</v>
      </c>
      <c r="U197">
        <v>480</v>
      </c>
      <c r="V197">
        <v>589</v>
      </c>
      <c r="W197">
        <v>161</v>
      </c>
      <c r="X197">
        <v>762</v>
      </c>
      <c r="Y197">
        <v>1014</v>
      </c>
      <c r="Z197">
        <v>176</v>
      </c>
      <c r="AA197">
        <v>78</v>
      </c>
      <c r="AB197">
        <v>74</v>
      </c>
      <c r="AC197">
        <v>42</v>
      </c>
      <c r="AD197">
        <v>92</v>
      </c>
      <c r="AE197">
        <v>27</v>
      </c>
      <c r="AF197">
        <v>30</v>
      </c>
      <c r="AG197">
        <v>43</v>
      </c>
      <c r="AH197">
        <v>63</v>
      </c>
      <c r="AI197">
        <v>57</v>
      </c>
      <c r="AJ197">
        <v>47</v>
      </c>
      <c r="AK197">
        <v>89</v>
      </c>
      <c r="AL197">
        <v>87</v>
      </c>
      <c r="AM197">
        <v>42</v>
      </c>
      <c r="AN197">
        <v>51</v>
      </c>
      <c r="AO197">
        <v>40</v>
      </c>
      <c r="AP197">
        <v>71</v>
      </c>
      <c r="AQ197">
        <v>45</v>
      </c>
      <c r="AR197">
        <v>39</v>
      </c>
      <c r="AS197">
        <v>34</v>
      </c>
      <c r="AT197">
        <v>58</v>
      </c>
      <c r="AU197">
        <v>40</v>
      </c>
      <c r="AV197">
        <v>66</v>
      </c>
      <c r="AW197">
        <v>102</v>
      </c>
      <c r="AX197">
        <v>78</v>
      </c>
      <c r="AY197">
        <v>96</v>
      </c>
      <c r="AZ197">
        <v>192</v>
      </c>
      <c r="BA197">
        <v>86</v>
      </c>
      <c r="BB197">
        <v>282</v>
      </c>
      <c r="BC197">
        <v>399</v>
      </c>
      <c r="BD197">
        <v>95</v>
      </c>
      <c r="BE197">
        <v>401</v>
      </c>
      <c r="BF197">
        <v>494</v>
      </c>
      <c r="BG197">
        <v>500</v>
      </c>
      <c r="BH197">
        <v>544</v>
      </c>
    </row>
    <row r="198" spans="1:60">
      <c r="A198" t="s">
        <v>889</v>
      </c>
      <c r="B198" t="s">
        <v>889</v>
      </c>
      <c r="C198" t="s">
        <v>889</v>
      </c>
      <c r="D198" t="s">
        <v>889</v>
      </c>
      <c r="E198" t="s">
        <v>889</v>
      </c>
      <c r="F198" t="s">
        <v>889</v>
      </c>
      <c r="G198" t="s">
        <v>889</v>
      </c>
      <c r="H198" t="s">
        <v>466</v>
      </c>
      <c r="I198">
        <v>41</v>
      </c>
      <c r="J198">
        <v>410</v>
      </c>
      <c r="K198" t="s">
        <v>717</v>
      </c>
      <c r="L198">
        <v>51</v>
      </c>
      <c r="M198">
        <v>510</v>
      </c>
      <c r="N198">
        <v>4601</v>
      </c>
      <c r="O198" t="s">
        <v>292</v>
      </c>
      <c r="P198" t="s">
        <v>292</v>
      </c>
      <c r="Q198" t="s">
        <v>890</v>
      </c>
      <c r="R198">
        <v>0</v>
      </c>
      <c r="S198">
        <v>7</v>
      </c>
      <c r="T198">
        <v>34</v>
      </c>
      <c r="U198">
        <v>544</v>
      </c>
      <c r="V198">
        <v>518</v>
      </c>
      <c r="W198">
        <v>131</v>
      </c>
      <c r="X198">
        <v>1801</v>
      </c>
      <c r="Y198">
        <v>2033</v>
      </c>
      <c r="Z198">
        <v>223</v>
      </c>
      <c r="AA198">
        <v>65</v>
      </c>
      <c r="AB198">
        <v>39</v>
      </c>
      <c r="AC198">
        <v>26</v>
      </c>
      <c r="AD198">
        <v>68</v>
      </c>
      <c r="AE198">
        <v>8</v>
      </c>
      <c r="AF198">
        <v>13</v>
      </c>
      <c r="AG198">
        <v>62</v>
      </c>
      <c r="AH198">
        <v>43</v>
      </c>
      <c r="AI198">
        <v>34</v>
      </c>
      <c r="AJ198">
        <v>25</v>
      </c>
      <c r="AK198">
        <v>38</v>
      </c>
      <c r="AL198">
        <v>31</v>
      </c>
      <c r="AM198">
        <v>64</v>
      </c>
      <c r="AN198">
        <v>41</v>
      </c>
      <c r="AO198">
        <v>31</v>
      </c>
      <c r="AP198">
        <v>63</v>
      </c>
      <c r="AQ198">
        <v>55</v>
      </c>
      <c r="AR198">
        <v>37</v>
      </c>
      <c r="AS198">
        <v>49</v>
      </c>
      <c r="AT198">
        <v>0</v>
      </c>
      <c r="AU198">
        <v>12</v>
      </c>
      <c r="AV198">
        <v>89</v>
      </c>
      <c r="AW198">
        <v>59</v>
      </c>
      <c r="AX198">
        <v>39</v>
      </c>
      <c r="AY198">
        <v>239</v>
      </c>
      <c r="AZ198">
        <v>178</v>
      </c>
      <c r="BA198">
        <v>82</v>
      </c>
      <c r="BB198">
        <v>806</v>
      </c>
      <c r="BC198">
        <v>1082</v>
      </c>
      <c r="BD198">
        <v>154</v>
      </c>
      <c r="BE198">
        <v>1059</v>
      </c>
      <c r="BF198">
        <v>1184</v>
      </c>
      <c r="BG198">
        <v>438</v>
      </c>
      <c r="BH198">
        <v>394</v>
      </c>
    </row>
    <row r="199" spans="1:60">
      <c r="A199" t="s">
        <v>891</v>
      </c>
      <c r="B199" t="s">
        <v>891</v>
      </c>
      <c r="C199" t="s">
        <v>891</v>
      </c>
      <c r="D199" t="s">
        <v>891</v>
      </c>
      <c r="E199" t="s">
        <v>891</v>
      </c>
      <c r="F199" t="s">
        <v>891</v>
      </c>
      <c r="G199" t="s">
        <v>891</v>
      </c>
      <c r="H199" t="s">
        <v>466</v>
      </c>
      <c r="I199">
        <v>41</v>
      </c>
      <c r="J199">
        <v>410</v>
      </c>
      <c r="K199" t="s">
        <v>717</v>
      </c>
      <c r="L199">
        <v>51</v>
      </c>
      <c r="M199">
        <v>510</v>
      </c>
      <c r="N199">
        <v>4602</v>
      </c>
      <c r="O199" t="s">
        <v>293</v>
      </c>
      <c r="P199" t="s">
        <v>293</v>
      </c>
      <c r="Q199" t="s">
        <v>892</v>
      </c>
      <c r="R199">
        <v>5</v>
      </c>
      <c r="S199">
        <v>0</v>
      </c>
      <c r="T199">
        <v>34</v>
      </c>
      <c r="U199">
        <v>331</v>
      </c>
      <c r="V199">
        <v>277</v>
      </c>
      <c r="W199">
        <v>97</v>
      </c>
      <c r="X199">
        <v>1050</v>
      </c>
      <c r="Y199">
        <v>1066</v>
      </c>
      <c r="Z199">
        <v>139</v>
      </c>
      <c r="AA199">
        <v>47</v>
      </c>
      <c r="AB199">
        <v>32</v>
      </c>
      <c r="AC199">
        <v>21</v>
      </c>
      <c r="AD199">
        <v>15</v>
      </c>
      <c r="AE199">
        <v>23</v>
      </c>
      <c r="AF199">
        <v>24</v>
      </c>
      <c r="AG199">
        <v>20</v>
      </c>
      <c r="AH199">
        <v>0</v>
      </c>
      <c r="AI199">
        <v>12</v>
      </c>
      <c r="AJ199">
        <v>13</v>
      </c>
      <c r="AK199">
        <v>14</v>
      </c>
      <c r="AL199">
        <v>18</v>
      </c>
      <c r="AM199">
        <v>19</v>
      </c>
      <c r="AN199">
        <v>30</v>
      </c>
      <c r="AO199">
        <v>25</v>
      </c>
      <c r="AP199">
        <v>24</v>
      </c>
      <c r="AQ199">
        <v>41</v>
      </c>
      <c r="AR199">
        <v>39</v>
      </c>
      <c r="AS199">
        <v>26</v>
      </c>
      <c r="AT199">
        <v>14</v>
      </c>
      <c r="AU199">
        <v>15</v>
      </c>
      <c r="AV199">
        <v>66</v>
      </c>
      <c r="AW199">
        <v>20</v>
      </c>
      <c r="AX199">
        <v>18</v>
      </c>
      <c r="AY199">
        <v>103</v>
      </c>
      <c r="AZ199">
        <v>63</v>
      </c>
      <c r="BA199">
        <v>32</v>
      </c>
      <c r="BB199">
        <v>513</v>
      </c>
      <c r="BC199">
        <v>520</v>
      </c>
      <c r="BD199">
        <v>88</v>
      </c>
      <c r="BE199">
        <v>678</v>
      </c>
      <c r="BF199">
        <v>688</v>
      </c>
      <c r="BG199">
        <v>143</v>
      </c>
      <c r="BH199">
        <v>129</v>
      </c>
    </row>
    <row r="200" spans="1:60">
      <c r="A200" t="s">
        <v>893</v>
      </c>
      <c r="B200" t="s">
        <v>894</v>
      </c>
      <c r="C200" t="s">
        <v>894</v>
      </c>
      <c r="D200" t="s">
        <v>894</v>
      </c>
      <c r="E200" t="s">
        <v>893</v>
      </c>
      <c r="F200" t="s">
        <v>893</v>
      </c>
      <c r="G200" t="s">
        <v>893</v>
      </c>
      <c r="H200" t="s">
        <v>466</v>
      </c>
      <c r="I200">
        <v>41</v>
      </c>
      <c r="J200">
        <v>410</v>
      </c>
      <c r="K200" t="s">
        <v>717</v>
      </c>
      <c r="L200">
        <v>51</v>
      </c>
      <c r="M200">
        <v>510</v>
      </c>
      <c r="N200">
        <v>4700</v>
      </c>
      <c r="O200" t="s">
        <v>210</v>
      </c>
      <c r="P200" t="s">
        <v>210</v>
      </c>
      <c r="Q200" t="s">
        <v>895</v>
      </c>
      <c r="R200">
        <v>9</v>
      </c>
      <c r="S200">
        <v>23</v>
      </c>
      <c r="T200">
        <v>51</v>
      </c>
      <c r="U200">
        <v>997</v>
      </c>
      <c r="V200">
        <v>913</v>
      </c>
      <c r="W200">
        <v>252</v>
      </c>
      <c r="X200">
        <v>2113</v>
      </c>
      <c r="Y200">
        <v>2341</v>
      </c>
      <c r="Z200">
        <v>329</v>
      </c>
      <c r="AA200">
        <v>274</v>
      </c>
      <c r="AB200">
        <v>235</v>
      </c>
      <c r="AC200">
        <v>103</v>
      </c>
      <c r="AD200">
        <v>117</v>
      </c>
      <c r="AE200">
        <v>127</v>
      </c>
      <c r="AF200">
        <v>72</v>
      </c>
      <c r="AG200">
        <v>116</v>
      </c>
      <c r="AH200">
        <v>107</v>
      </c>
      <c r="AI200">
        <v>85</v>
      </c>
      <c r="AJ200">
        <v>160</v>
      </c>
      <c r="AK200">
        <v>127</v>
      </c>
      <c r="AL200">
        <v>85</v>
      </c>
      <c r="AM200">
        <v>199</v>
      </c>
      <c r="AN200">
        <v>117</v>
      </c>
      <c r="AO200">
        <v>66</v>
      </c>
      <c r="AP200">
        <v>184</v>
      </c>
      <c r="AQ200">
        <v>127</v>
      </c>
      <c r="AR200">
        <v>86</v>
      </c>
      <c r="AS200">
        <v>114</v>
      </c>
      <c r="AT200">
        <v>207</v>
      </c>
      <c r="AU200">
        <v>128</v>
      </c>
      <c r="AV200">
        <v>186</v>
      </c>
      <c r="AW200">
        <v>166</v>
      </c>
      <c r="AX200">
        <v>99</v>
      </c>
      <c r="AY200">
        <v>404</v>
      </c>
      <c r="AZ200">
        <v>480</v>
      </c>
      <c r="BA200">
        <v>174</v>
      </c>
      <c r="BB200">
        <v>572</v>
      </c>
      <c r="BC200">
        <v>683</v>
      </c>
      <c r="BD200">
        <v>168</v>
      </c>
      <c r="BE200">
        <v>511</v>
      </c>
      <c r="BF200">
        <v>654</v>
      </c>
      <c r="BG200">
        <v>1812</v>
      </c>
      <c r="BH200">
        <v>1797</v>
      </c>
    </row>
    <row r="201" spans="1:60">
      <c r="A201" t="s">
        <v>896</v>
      </c>
      <c r="B201" t="s">
        <v>897</v>
      </c>
      <c r="C201" t="s">
        <v>897</v>
      </c>
      <c r="D201" t="s">
        <v>897</v>
      </c>
      <c r="E201" t="s">
        <v>896</v>
      </c>
      <c r="F201" t="s">
        <v>896</v>
      </c>
      <c r="G201" t="s">
        <v>896</v>
      </c>
      <c r="H201" t="s">
        <v>466</v>
      </c>
      <c r="I201">
        <v>41</v>
      </c>
      <c r="J201">
        <v>410</v>
      </c>
      <c r="K201" t="s">
        <v>717</v>
      </c>
      <c r="L201">
        <v>51</v>
      </c>
      <c r="M201">
        <v>510</v>
      </c>
      <c r="N201">
        <v>4800</v>
      </c>
      <c r="O201" t="s">
        <v>167</v>
      </c>
      <c r="P201" t="s">
        <v>167</v>
      </c>
      <c r="Q201" t="s">
        <v>898</v>
      </c>
      <c r="R201">
        <v>46</v>
      </c>
      <c r="S201">
        <v>22</v>
      </c>
      <c r="T201">
        <v>45</v>
      </c>
      <c r="U201">
        <v>961</v>
      </c>
      <c r="V201">
        <v>613</v>
      </c>
      <c r="W201">
        <v>175</v>
      </c>
      <c r="X201">
        <v>1131</v>
      </c>
      <c r="Y201">
        <v>1839</v>
      </c>
      <c r="Z201">
        <v>285</v>
      </c>
      <c r="AA201">
        <v>461</v>
      </c>
      <c r="AB201">
        <v>205</v>
      </c>
      <c r="AC201">
        <v>106</v>
      </c>
      <c r="AD201">
        <v>199</v>
      </c>
      <c r="AE201">
        <v>333</v>
      </c>
      <c r="AF201">
        <v>149</v>
      </c>
      <c r="AG201">
        <v>106</v>
      </c>
      <c r="AH201">
        <v>124</v>
      </c>
      <c r="AI201">
        <v>73</v>
      </c>
      <c r="AJ201">
        <v>169</v>
      </c>
      <c r="AK201">
        <v>84</v>
      </c>
      <c r="AL201">
        <v>55</v>
      </c>
      <c r="AM201">
        <v>137</v>
      </c>
      <c r="AN201">
        <v>182</v>
      </c>
      <c r="AO201">
        <v>122</v>
      </c>
      <c r="AP201">
        <v>153</v>
      </c>
      <c r="AQ201">
        <v>129</v>
      </c>
      <c r="AR201">
        <v>75</v>
      </c>
      <c r="AS201">
        <v>92</v>
      </c>
      <c r="AT201">
        <v>188</v>
      </c>
      <c r="AU201">
        <v>118</v>
      </c>
      <c r="AV201">
        <v>235</v>
      </c>
      <c r="AW201">
        <v>66</v>
      </c>
      <c r="AX201">
        <v>51</v>
      </c>
      <c r="AY201">
        <v>158</v>
      </c>
      <c r="AZ201">
        <v>410</v>
      </c>
      <c r="BA201">
        <v>148</v>
      </c>
      <c r="BB201">
        <v>256</v>
      </c>
      <c r="BC201">
        <v>393</v>
      </c>
      <c r="BD201">
        <v>121</v>
      </c>
      <c r="BE201">
        <v>198</v>
      </c>
      <c r="BF201">
        <v>260</v>
      </c>
      <c r="BG201">
        <v>1816</v>
      </c>
      <c r="BH201">
        <v>1715</v>
      </c>
    </row>
    <row r="202" spans="1:60">
      <c r="A202" t="s">
        <v>899</v>
      </c>
      <c r="B202" t="s">
        <v>900</v>
      </c>
      <c r="C202" t="s">
        <v>900</v>
      </c>
      <c r="D202" t="s">
        <v>900</v>
      </c>
      <c r="E202" t="s">
        <v>899</v>
      </c>
      <c r="F202" t="s">
        <v>899</v>
      </c>
      <c r="G202" t="s">
        <v>899</v>
      </c>
      <c r="H202" t="s">
        <v>466</v>
      </c>
      <c r="I202">
        <v>41</v>
      </c>
      <c r="J202">
        <v>410</v>
      </c>
      <c r="K202" t="s">
        <v>717</v>
      </c>
      <c r="L202">
        <v>51</v>
      </c>
      <c r="M202">
        <v>510</v>
      </c>
      <c r="N202">
        <v>4900</v>
      </c>
      <c r="O202" t="s">
        <v>168</v>
      </c>
      <c r="P202" t="s">
        <v>168</v>
      </c>
      <c r="Q202" t="s">
        <v>901</v>
      </c>
      <c r="R202">
        <v>83</v>
      </c>
      <c r="S202">
        <v>9</v>
      </c>
      <c r="T202">
        <v>35</v>
      </c>
      <c r="U202">
        <v>1282</v>
      </c>
      <c r="V202">
        <v>1046</v>
      </c>
      <c r="W202">
        <v>223</v>
      </c>
      <c r="X202">
        <v>1103</v>
      </c>
      <c r="Y202">
        <v>1783</v>
      </c>
      <c r="Z202">
        <v>294</v>
      </c>
      <c r="AA202">
        <v>540</v>
      </c>
      <c r="AB202">
        <v>431</v>
      </c>
      <c r="AC202">
        <v>139</v>
      </c>
      <c r="AD202">
        <v>294</v>
      </c>
      <c r="AE202">
        <v>208</v>
      </c>
      <c r="AF202">
        <v>96</v>
      </c>
      <c r="AG202">
        <v>157</v>
      </c>
      <c r="AH202">
        <v>160</v>
      </c>
      <c r="AI202">
        <v>82</v>
      </c>
      <c r="AJ202">
        <v>229</v>
      </c>
      <c r="AK202">
        <v>362</v>
      </c>
      <c r="AL202">
        <v>147</v>
      </c>
      <c r="AM202">
        <v>178</v>
      </c>
      <c r="AN202">
        <v>80</v>
      </c>
      <c r="AO202">
        <v>59</v>
      </c>
      <c r="AP202">
        <v>136</v>
      </c>
      <c r="AQ202">
        <v>97</v>
      </c>
      <c r="AR202">
        <v>62</v>
      </c>
      <c r="AS202">
        <v>129</v>
      </c>
      <c r="AT202">
        <v>269</v>
      </c>
      <c r="AU202">
        <v>129</v>
      </c>
      <c r="AV202">
        <v>130</v>
      </c>
      <c r="AW202">
        <v>47</v>
      </c>
      <c r="AX202">
        <v>40</v>
      </c>
      <c r="AY202">
        <v>200</v>
      </c>
      <c r="AZ202">
        <v>272</v>
      </c>
      <c r="BA202">
        <v>118</v>
      </c>
      <c r="BB202">
        <v>219</v>
      </c>
      <c r="BC202">
        <v>488</v>
      </c>
      <c r="BD202">
        <v>171</v>
      </c>
      <c r="BE202">
        <v>95</v>
      </c>
      <c r="BF202">
        <v>294</v>
      </c>
      <c r="BG202">
        <v>2061</v>
      </c>
      <c r="BH202">
        <v>2120</v>
      </c>
    </row>
    <row r="203" spans="1:60">
      <c r="A203" t="s">
        <v>902</v>
      </c>
      <c r="B203" t="s">
        <v>903</v>
      </c>
      <c r="C203" t="s">
        <v>903</v>
      </c>
      <c r="D203" t="s">
        <v>903</v>
      </c>
      <c r="E203" t="s">
        <v>902</v>
      </c>
      <c r="F203" t="s">
        <v>902</v>
      </c>
      <c r="G203" t="s">
        <v>902</v>
      </c>
      <c r="H203" t="s">
        <v>466</v>
      </c>
      <c r="I203">
        <v>41</v>
      </c>
      <c r="J203">
        <v>410</v>
      </c>
      <c r="K203" t="s">
        <v>717</v>
      </c>
      <c r="L203">
        <v>51</v>
      </c>
      <c r="M203">
        <v>510</v>
      </c>
      <c r="N203">
        <v>5000</v>
      </c>
      <c r="O203" t="s">
        <v>169</v>
      </c>
      <c r="P203" t="s">
        <v>169</v>
      </c>
      <c r="Q203" t="s">
        <v>904</v>
      </c>
      <c r="R203">
        <v>0</v>
      </c>
      <c r="S203">
        <v>0</v>
      </c>
      <c r="T203">
        <v>34</v>
      </c>
      <c r="U203">
        <v>169</v>
      </c>
      <c r="V203">
        <v>475</v>
      </c>
      <c r="W203">
        <v>147</v>
      </c>
      <c r="X203">
        <v>338</v>
      </c>
      <c r="Y203">
        <v>1529</v>
      </c>
      <c r="Z203">
        <v>210</v>
      </c>
      <c r="AA203">
        <v>78</v>
      </c>
      <c r="AB203">
        <v>66</v>
      </c>
      <c r="AC203">
        <v>35</v>
      </c>
      <c r="AD203">
        <v>41</v>
      </c>
      <c r="AE203">
        <v>22</v>
      </c>
      <c r="AF203">
        <v>25</v>
      </c>
      <c r="AG203">
        <v>68</v>
      </c>
      <c r="AH203">
        <v>44</v>
      </c>
      <c r="AI203">
        <v>43</v>
      </c>
      <c r="AJ203">
        <v>43</v>
      </c>
      <c r="AK203">
        <v>34</v>
      </c>
      <c r="AL203">
        <v>30</v>
      </c>
      <c r="AM203">
        <v>26</v>
      </c>
      <c r="AN203">
        <v>49</v>
      </c>
      <c r="AO203">
        <v>40</v>
      </c>
      <c r="AP203">
        <v>61</v>
      </c>
      <c r="AQ203">
        <v>76</v>
      </c>
      <c r="AR203">
        <v>60</v>
      </c>
      <c r="AS203">
        <v>15</v>
      </c>
      <c r="AT203">
        <v>33</v>
      </c>
      <c r="AU203">
        <v>29</v>
      </c>
      <c r="AV203">
        <v>22</v>
      </c>
      <c r="AW203">
        <v>95</v>
      </c>
      <c r="AX203">
        <v>65</v>
      </c>
      <c r="AY203">
        <v>72</v>
      </c>
      <c r="AZ203">
        <v>224</v>
      </c>
      <c r="BA203">
        <v>78</v>
      </c>
      <c r="BB203">
        <v>71</v>
      </c>
      <c r="BC203">
        <v>803</v>
      </c>
      <c r="BD203">
        <v>160</v>
      </c>
      <c r="BE203">
        <v>110</v>
      </c>
      <c r="BF203">
        <v>467</v>
      </c>
      <c r="BG203">
        <v>385</v>
      </c>
      <c r="BH203">
        <v>1084</v>
      </c>
    </row>
    <row r="204" spans="1:60">
      <c r="A204" t="s">
        <v>905</v>
      </c>
      <c r="B204" t="s">
        <v>906</v>
      </c>
      <c r="C204" t="s">
        <v>906</v>
      </c>
      <c r="D204" t="s">
        <v>906</v>
      </c>
      <c r="E204" t="s">
        <v>905</v>
      </c>
      <c r="F204" t="s">
        <v>905</v>
      </c>
      <c r="G204" t="s">
        <v>905</v>
      </c>
      <c r="H204" t="s">
        <v>466</v>
      </c>
      <c r="I204">
        <v>41</v>
      </c>
      <c r="J204">
        <v>410</v>
      </c>
      <c r="K204" t="s">
        <v>717</v>
      </c>
      <c r="L204">
        <v>51</v>
      </c>
      <c r="M204">
        <v>510</v>
      </c>
      <c r="N204">
        <v>5100</v>
      </c>
      <c r="O204" t="s">
        <v>211</v>
      </c>
      <c r="P204" t="s">
        <v>211</v>
      </c>
      <c r="Q204" t="s">
        <v>907</v>
      </c>
      <c r="R204">
        <v>155</v>
      </c>
      <c r="S204">
        <v>32</v>
      </c>
      <c r="T204">
        <v>49</v>
      </c>
      <c r="U204">
        <v>2041</v>
      </c>
      <c r="V204">
        <v>2506</v>
      </c>
      <c r="W204">
        <v>430</v>
      </c>
      <c r="X204">
        <v>881</v>
      </c>
      <c r="Y204">
        <v>3506</v>
      </c>
      <c r="Z204">
        <v>475</v>
      </c>
      <c r="AA204">
        <v>534</v>
      </c>
      <c r="AB204">
        <v>890</v>
      </c>
      <c r="AC204">
        <v>250</v>
      </c>
      <c r="AD204">
        <v>187</v>
      </c>
      <c r="AE204">
        <v>605</v>
      </c>
      <c r="AF204">
        <v>215</v>
      </c>
      <c r="AG204">
        <v>195</v>
      </c>
      <c r="AH204">
        <v>331</v>
      </c>
      <c r="AI204">
        <v>150</v>
      </c>
      <c r="AJ204">
        <v>159</v>
      </c>
      <c r="AK204">
        <v>207</v>
      </c>
      <c r="AL204">
        <v>110</v>
      </c>
      <c r="AM204">
        <v>97</v>
      </c>
      <c r="AN204">
        <v>141</v>
      </c>
      <c r="AO204">
        <v>97</v>
      </c>
      <c r="AP204">
        <v>85</v>
      </c>
      <c r="AQ204">
        <v>192</v>
      </c>
      <c r="AR204">
        <v>139</v>
      </c>
      <c r="AS204">
        <v>61</v>
      </c>
      <c r="AT204">
        <v>197</v>
      </c>
      <c r="AU204">
        <v>111</v>
      </c>
      <c r="AV204">
        <v>172</v>
      </c>
      <c r="AW204">
        <v>204</v>
      </c>
      <c r="AX204">
        <v>114</v>
      </c>
      <c r="AY204">
        <v>105</v>
      </c>
      <c r="AZ204">
        <v>656</v>
      </c>
      <c r="BA204">
        <v>197</v>
      </c>
      <c r="BB204">
        <v>293</v>
      </c>
      <c r="BC204">
        <v>1337</v>
      </c>
      <c r="BD204">
        <v>295</v>
      </c>
      <c r="BE204">
        <v>302</v>
      </c>
      <c r="BF204">
        <v>1239</v>
      </c>
      <c r="BG204">
        <v>1591</v>
      </c>
      <c r="BH204">
        <v>3688</v>
      </c>
    </row>
    <row r="205" spans="1:60">
      <c r="A205" t="s">
        <v>908</v>
      </c>
      <c r="B205" t="s">
        <v>909</v>
      </c>
      <c r="C205" t="s">
        <v>909</v>
      </c>
      <c r="D205" t="s">
        <v>909</v>
      </c>
      <c r="E205" t="s">
        <v>908</v>
      </c>
      <c r="F205" t="s">
        <v>908</v>
      </c>
      <c r="G205" t="s">
        <v>908</v>
      </c>
      <c r="H205" t="s">
        <v>466</v>
      </c>
      <c r="I205">
        <v>41</v>
      </c>
      <c r="J205">
        <v>410</v>
      </c>
      <c r="K205" t="s">
        <v>717</v>
      </c>
      <c r="L205">
        <v>51</v>
      </c>
      <c r="M205">
        <v>510</v>
      </c>
      <c r="N205">
        <v>5200</v>
      </c>
      <c r="O205" t="s">
        <v>170</v>
      </c>
      <c r="P205" t="s">
        <v>170</v>
      </c>
      <c r="Q205" t="s">
        <v>910</v>
      </c>
      <c r="R205">
        <v>83</v>
      </c>
      <c r="S205">
        <v>74</v>
      </c>
      <c r="T205">
        <v>82</v>
      </c>
      <c r="U205">
        <v>1808</v>
      </c>
      <c r="V205">
        <v>1242</v>
      </c>
      <c r="W205">
        <v>265</v>
      </c>
      <c r="X205">
        <v>1225</v>
      </c>
      <c r="Y205">
        <v>1910</v>
      </c>
      <c r="Z205">
        <v>330</v>
      </c>
      <c r="AA205">
        <v>763</v>
      </c>
      <c r="AB205">
        <v>628</v>
      </c>
      <c r="AC205">
        <v>220</v>
      </c>
      <c r="AD205">
        <v>290</v>
      </c>
      <c r="AE205">
        <v>269</v>
      </c>
      <c r="AF205">
        <v>112</v>
      </c>
      <c r="AG205">
        <v>250</v>
      </c>
      <c r="AH205">
        <v>222</v>
      </c>
      <c r="AI205">
        <v>121</v>
      </c>
      <c r="AJ205">
        <v>269</v>
      </c>
      <c r="AK205">
        <v>214</v>
      </c>
      <c r="AL205">
        <v>125</v>
      </c>
      <c r="AM205">
        <v>240</v>
      </c>
      <c r="AN205">
        <v>202</v>
      </c>
      <c r="AO205">
        <v>127</v>
      </c>
      <c r="AP205">
        <v>188</v>
      </c>
      <c r="AQ205">
        <v>197</v>
      </c>
      <c r="AR205">
        <v>108</v>
      </c>
      <c r="AS205">
        <v>193</v>
      </c>
      <c r="AT205">
        <v>154</v>
      </c>
      <c r="AU205">
        <v>86</v>
      </c>
      <c r="AV205">
        <v>173</v>
      </c>
      <c r="AW205">
        <v>250</v>
      </c>
      <c r="AX205">
        <v>128</v>
      </c>
      <c r="AY205">
        <v>255</v>
      </c>
      <c r="AZ205">
        <v>369</v>
      </c>
      <c r="BA205">
        <v>132</v>
      </c>
      <c r="BB205">
        <v>249</v>
      </c>
      <c r="BC205">
        <v>528</v>
      </c>
      <c r="BD205">
        <v>188</v>
      </c>
      <c r="BE205">
        <v>168</v>
      </c>
      <c r="BF205">
        <v>395</v>
      </c>
      <c r="BG205">
        <v>2687</v>
      </c>
      <c r="BH205">
        <v>2805</v>
      </c>
    </row>
    <row r="206" spans="1:60">
      <c r="A206" t="s">
        <v>911</v>
      </c>
      <c r="B206" t="s">
        <v>912</v>
      </c>
      <c r="C206" t="s">
        <v>912</v>
      </c>
      <c r="D206" t="s">
        <v>912</v>
      </c>
      <c r="E206" t="s">
        <v>911</v>
      </c>
      <c r="H206" t="s">
        <v>466</v>
      </c>
      <c r="I206">
        <v>41</v>
      </c>
      <c r="J206">
        <v>410</v>
      </c>
      <c r="K206" t="s">
        <v>717</v>
      </c>
      <c r="L206">
        <v>51</v>
      </c>
      <c r="M206">
        <v>510</v>
      </c>
      <c r="N206">
        <v>5300</v>
      </c>
      <c r="O206" t="s">
        <v>212</v>
      </c>
      <c r="R206">
        <v>156</v>
      </c>
      <c r="U206">
        <v>1230</v>
      </c>
      <c r="X206">
        <v>332</v>
      </c>
      <c r="AA206">
        <v>682</v>
      </c>
      <c r="AD206">
        <v>247</v>
      </c>
      <c r="AG206">
        <v>121</v>
      </c>
      <c r="AJ206">
        <v>114</v>
      </c>
      <c r="AM206">
        <v>83</v>
      </c>
      <c r="AP206">
        <v>39</v>
      </c>
      <c r="AS206">
        <v>14</v>
      </c>
      <c r="AV206">
        <v>51</v>
      </c>
      <c r="AY206">
        <v>34</v>
      </c>
      <c r="BB206">
        <v>10</v>
      </c>
      <c r="BE206">
        <v>32</v>
      </c>
      <c r="BG206">
        <v>1374</v>
      </c>
    </row>
    <row r="207" spans="1:60">
      <c r="A207" t="s">
        <v>913</v>
      </c>
      <c r="B207" t="s">
        <v>914</v>
      </c>
      <c r="C207" t="s">
        <v>914</v>
      </c>
      <c r="D207" t="s">
        <v>914</v>
      </c>
      <c r="E207" t="s">
        <v>913</v>
      </c>
      <c r="H207" t="s">
        <v>466</v>
      </c>
      <c r="I207">
        <v>41</v>
      </c>
      <c r="J207">
        <v>410</v>
      </c>
      <c r="K207" t="s">
        <v>717</v>
      </c>
      <c r="L207">
        <v>51</v>
      </c>
      <c r="M207">
        <v>510</v>
      </c>
      <c r="N207">
        <v>5400</v>
      </c>
      <c r="O207" t="s">
        <v>213</v>
      </c>
      <c r="R207">
        <v>52</v>
      </c>
      <c r="U207">
        <v>811</v>
      </c>
      <c r="X207">
        <v>95</v>
      </c>
      <c r="AA207">
        <v>147</v>
      </c>
      <c r="AD207">
        <v>59</v>
      </c>
      <c r="AG207">
        <v>24</v>
      </c>
      <c r="AJ207">
        <v>0</v>
      </c>
      <c r="AM207">
        <v>6</v>
      </c>
      <c r="AP207">
        <v>0</v>
      </c>
      <c r="AS207">
        <v>0</v>
      </c>
      <c r="AV207">
        <v>0</v>
      </c>
      <c r="AY207">
        <v>7</v>
      </c>
      <c r="BB207">
        <v>0</v>
      </c>
      <c r="BE207">
        <v>3</v>
      </c>
      <c r="BG207">
        <v>238</v>
      </c>
    </row>
    <row r="208" spans="1:60">
      <c r="A208" t="s">
        <v>915</v>
      </c>
      <c r="B208" t="s">
        <v>916</v>
      </c>
      <c r="C208" t="s">
        <v>916</v>
      </c>
      <c r="D208" t="s">
        <v>916</v>
      </c>
      <c r="E208" t="s">
        <v>915</v>
      </c>
      <c r="F208" t="s">
        <v>915</v>
      </c>
      <c r="G208" t="s">
        <v>915</v>
      </c>
      <c r="H208" t="s">
        <v>466</v>
      </c>
      <c r="I208">
        <v>41</v>
      </c>
      <c r="J208">
        <v>410</v>
      </c>
      <c r="K208" t="s">
        <v>717</v>
      </c>
      <c r="L208">
        <v>51</v>
      </c>
      <c r="M208">
        <v>510</v>
      </c>
      <c r="N208">
        <v>5500</v>
      </c>
      <c r="O208" t="s">
        <v>171</v>
      </c>
      <c r="P208" t="s">
        <v>171</v>
      </c>
      <c r="Q208" t="s">
        <v>917</v>
      </c>
      <c r="R208">
        <v>60</v>
      </c>
      <c r="S208">
        <v>58</v>
      </c>
      <c r="T208">
        <v>56</v>
      </c>
      <c r="U208">
        <v>572</v>
      </c>
      <c r="V208">
        <v>669</v>
      </c>
      <c r="W208">
        <v>167</v>
      </c>
      <c r="X208">
        <v>708</v>
      </c>
      <c r="Y208">
        <v>837</v>
      </c>
      <c r="Z208">
        <v>188</v>
      </c>
      <c r="AA208">
        <v>434</v>
      </c>
      <c r="AB208">
        <v>412</v>
      </c>
      <c r="AC208">
        <v>93</v>
      </c>
      <c r="AD208">
        <v>201</v>
      </c>
      <c r="AE208">
        <v>240</v>
      </c>
      <c r="AF208">
        <v>89</v>
      </c>
      <c r="AG208">
        <v>146</v>
      </c>
      <c r="AH208">
        <v>113</v>
      </c>
      <c r="AI208">
        <v>73</v>
      </c>
      <c r="AJ208">
        <v>93</v>
      </c>
      <c r="AK208">
        <v>119</v>
      </c>
      <c r="AL208">
        <v>70</v>
      </c>
      <c r="AM208">
        <v>37</v>
      </c>
      <c r="AN208">
        <v>112</v>
      </c>
      <c r="AO208">
        <v>78</v>
      </c>
      <c r="AP208">
        <v>43</v>
      </c>
      <c r="AQ208">
        <v>35</v>
      </c>
      <c r="AR208">
        <v>27</v>
      </c>
      <c r="AS208">
        <v>73</v>
      </c>
      <c r="AT208">
        <v>107</v>
      </c>
      <c r="AU208">
        <v>78</v>
      </c>
      <c r="AV208">
        <v>136</v>
      </c>
      <c r="AW208">
        <v>81</v>
      </c>
      <c r="AX208">
        <v>40</v>
      </c>
      <c r="AY208">
        <v>103</v>
      </c>
      <c r="AZ208">
        <v>147</v>
      </c>
      <c r="BA208">
        <v>80</v>
      </c>
      <c r="BB208">
        <v>137</v>
      </c>
      <c r="BC208">
        <v>302</v>
      </c>
      <c r="BD208">
        <v>97</v>
      </c>
      <c r="BE208">
        <v>170</v>
      </c>
      <c r="BF208">
        <v>208</v>
      </c>
      <c r="BG208">
        <v>1210</v>
      </c>
      <c r="BH208">
        <v>1427</v>
      </c>
    </row>
    <row r="209" spans="1:60">
      <c r="A209" t="s">
        <v>918</v>
      </c>
      <c r="B209" t="s">
        <v>919</v>
      </c>
      <c r="C209" t="s">
        <v>919</v>
      </c>
      <c r="D209" t="s">
        <v>919</v>
      </c>
      <c r="E209" t="s">
        <v>918</v>
      </c>
      <c r="F209" t="s">
        <v>918</v>
      </c>
      <c r="G209" t="s">
        <v>918</v>
      </c>
      <c r="H209" t="s">
        <v>466</v>
      </c>
      <c r="I209">
        <v>41</v>
      </c>
      <c r="J209">
        <v>410</v>
      </c>
      <c r="K209" t="s">
        <v>717</v>
      </c>
      <c r="L209">
        <v>51</v>
      </c>
      <c r="M209">
        <v>510</v>
      </c>
      <c r="N209">
        <v>5600</v>
      </c>
      <c r="O209" t="s">
        <v>172</v>
      </c>
      <c r="P209" t="s">
        <v>172</v>
      </c>
      <c r="Q209" t="s">
        <v>920</v>
      </c>
      <c r="R209">
        <v>33</v>
      </c>
      <c r="S209">
        <v>0</v>
      </c>
      <c r="T209">
        <v>34</v>
      </c>
      <c r="U209">
        <v>1108</v>
      </c>
      <c r="V209">
        <v>1067</v>
      </c>
      <c r="W209">
        <v>247</v>
      </c>
      <c r="X209">
        <v>1178</v>
      </c>
      <c r="Y209">
        <v>1189</v>
      </c>
      <c r="Z209">
        <v>247</v>
      </c>
      <c r="AA209">
        <v>762</v>
      </c>
      <c r="AB209">
        <v>766</v>
      </c>
      <c r="AC209">
        <v>150</v>
      </c>
      <c r="AD209">
        <v>273</v>
      </c>
      <c r="AE209">
        <v>207</v>
      </c>
      <c r="AF209">
        <v>102</v>
      </c>
      <c r="AG209">
        <v>229</v>
      </c>
      <c r="AH209">
        <v>169</v>
      </c>
      <c r="AI209">
        <v>98</v>
      </c>
      <c r="AJ209">
        <v>252</v>
      </c>
      <c r="AK209">
        <v>175</v>
      </c>
      <c r="AL209">
        <v>106</v>
      </c>
      <c r="AM209">
        <v>88</v>
      </c>
      <c r="AN209">
        <v>107</v>
      </c>
      <c r="AO209">
        <v>70</v>
      </c>
      <c r="AP209">
        <v>128</v>
      </c>
      <c r="AQ209">
        <v>47</v>
      </c>
      <c r="AR209">
        <v>47</v>
      </c>
      <c r="AS209">
        <v>135</v>
      </c>
      <c r="AT209">
        <v>65</v>
      </c>
      <c r="AU209">
        <v>52</v>
      </c>
      <c r="AV209">
        <v>104</v>
      </c>
      <c r="AW209">
        <v>45</v>
      </c>
      <c r="AX209">
        <v>36</v>
      </c>
      <c r="AY209">
        <v>217</v>
      </c>
      <c r="AZ209">
        <v>239</v>
      </c>
      <c r="BA209">
        <v>84</v>
      </c>
      <c r="BB209">
        <v>208</v>
      </c>
      <c r="BC209">
        <v>482</v>
      </c>
      <c r="BD209">
        <v>157</v>
      </c>
      <c r="BE209">
        <v>122</v>
      </c>
      <c r="BF209">
        <v>287</v>
      </c>
      <c r="BG209">
        <v>2304</v>
      </c>
      <c r="BH209">
        <v>2108</v>
      </c>
    </row>
    <row r="210" spans="1:60">
      <c r="A210" t="s">
        <v>921</v>
      </c>
      <c r="B210" t="s">
        <v>922</v>
      </c>
      <c r="C210" t="s">
        <v>922</v>
      </c>
      <c r="D210" t="s">
        <v>922</v>
      </c>
      <c r="E210" t="s">
        <v>921</v>
      </c>
      <c r="F210" t="s">
        <v>921</v>
      </c>
      <c r="G210" t="s">
        <v>921</v>
      </c>
      <c r="H210" t="s">
        <v>466</v>
      </c>
      <c r="I210">
        <v>41</v>
      </c>
      <c r="J210">
        <v>410</v>
      </c>
      <c r="K210" t="s">
        <v>717</v>
      </c>
      <c r="L210">
        <v>51</v>
      </c>
      <c r="M210">
        <v>510</v>
      </c>
      <c r="N210">
        <v>5700</v>
      </c>
      <c r="O210" t="s">
        <v>214</v>
      </c>
      <c r="P210" t="s">
        <v>214</v>
      </c>
      <c r="Q210" t="s">
        <v>923</v>
      </c>
      <c r="R210">
        <v>10</v>
      </c>
      <c r="S210">
        <v>0</v>
      </c>
      <c r="T210">
        <v>34</v>
      </c>
      <c r="U210">
        <v>906</v>
      </c>
      <c r="V210">
        <v>753</v>
      </c>
      <c r="W210">
        <v>198</v>
      </c>
      <c r="X210">
        <v>1164</v>
      </c>
      <c r="Y210">
        <v>1768</v>
      </c>
      <c r="Z210">
        <v>269</v>
      </c>
      <c r="AA210">
        <v>110</v>
      </c>
      <c r="AB210">
        <v>224</v>
      </c>
      <c r="AC210">
        <v>79</v>
      </c>
      <c r="AD210">
        <v>67</v>
      </c>
      <c r="AE210">
        <v>99</v>
      </c>
      <c r="AF210">
        <v>62</v>
      </c>
      <c r="AG210">
        <v>97</v>
      </c>
      <c r="AH210">
        <v>75</v>
      </c>
      <c r="AI210">
        <v>58</v>
      </c>
      <c r="AJ210">
        <v>128</v>
      </c>
      <c r="AK210">
        <v>199</v>
      </c>
      <c r="AL210">
        <v>120</v>
      </c>
      <c r="AM210">
        <v>111</v>
      </c>
      <c r="AN210">
        <v>120</v>
      </c>
      <c r="AO210">
        <v>80</v>
      </c>
      <c r="AP210">
        <v>105</v>
      </c>
      <c r="AQ210">
        <v>61</v>
      </c>
      <c r="AR210">
        <v>43</v>
      </c>
      <c r="AS210">
        <v>123</v>
      </c>
      <c r="AT210">
        <v>104</v>
      </c>
      <c r="AU210">
        <v>45</v>
      </c>
      <c r="AV210">
        <v>158</v>
      </c>
      <c r="AW210">
        <v>144</v>
      </c>
      <c r="AX210">
        <v>103</v>
      </c>
      <c r="AY210">
        <v>269</v>
      </c>
      <c r="AZ210">
        <v>377</v>
      </c>
      <c r="BA210">
        <v>134</v>
      </c>
      <c r="BB210">
        <v>508</v>
      </c>
      <c r="BC210">
        <v>783</v>
      </c>
      <c r="BD210">
        <v>175</v>
      </c>
      <c r="BE210">
        <v>408</v>
      </c>
      <c r="BF210">
        <v>682</v>
      </c>
      <c r="BG210">
        <v>1276</v>
      </c>
      <c r="BH210">
        <v>1474</v>
      </c>
    </row>
    <row r="211" spans="1:60">
      <c r="A211" t="s">
        <v>924</v>
      </c>
      <c r="B211" t="s">
        <v>925</v>
      </c>
      <c r="C211" t="s">
        <v>925</v>
      </c>
      <c r="D211" t="s">
        <v>925</v>
      </c>
      <c r="E211" t="s">
        <v>924</v>
      </c>
      <c r="F211" t="s">
        <v>924</v>
      </c>
      <c r="G211" t="s">
        <v>924</v>
      </c>
      <c r="H211" t="s">
        <v>466</v>
      </c>
      <c r="I211">
        <v>41</v>
      </c>
      <c r="J211">
        <v>410</v>
      </c>
      <c r="K211" t="s">
        <v>717</v>
      </c>
      <c r="L211">
        <v>51</v>
      </c>
      <c r="M211">
        <v>510</v>
      </c>
      <c r="N211">
        <v>5800</v>
      </c>
      <c r="O211" t="s">
        <v>173</v>
      </c>
      <c r="P211" t="s">
        <v>173</v>
      </c>
      <c r="Q211" t="s">
        <v>926</v>
      </c>
      <c r="R211">
        <v>15</v>
      </c>
      <c r="S211">
        <v>27</v>
      </c>
      <c r="T211">
        <v>55</v>
      </c>
      <c r="U211">
        <v>830</v>
      </c>
      <c r="V211">
        <v>895</v>
      </c>
      <c r="W211">
        <v>216</v>
      </c>
      <c r="X211">
        <v>2699</v>
      </c>
      <c r="Y211">
        <v>2967</v>
      </c>
      <c r="Z211">
        <v>350</v>
      </c>
      <c r="AA211">
        <v>241</v>
      </c>
      <c r="AB211">
        <v>244</v>
      </c>
      <c r="AC211">
        <v>114</v>
      </c>
      <c r="AD211">
        <v>67</v>
      </c>
      <c r="AE211">
        <v>11</v>
      </c>
      <c r="AF211">
        <v>19</v>
      </c>
      <c r="AG211">
        <v>130</v>
      </c>
      <c r="AH211">
        <v>75</v>
      </c>
      <c r="AI211">
        <v>49</v>
      </c>
      <c r="AJ211">
        <v>87</v>
      </c>
      <c r="AK211">
        <v>53</v>
      </c>
      <c r="AL211">
        <v>69</v>
      </c>
      <c r="AM211">
        <v>117</v>
      </c>
      <c r="AN211">
        <v>180</v>
      </c>
      <c r="AO211">
        <v>91</v>
      </c>
      <c r="AP211">
        <v>100</v>
      </c>
      <c r="AQ211">
        <v>83</v>
      </c>
      <c r="AR211">
        <v>66</v>
      </c>
      <c r="AS211">
        <v>85</v>
      </c>
      <c r="AT211">
        <v>76</v>
      </c>
      <c r="AU211">
        <v>86</v>
      </c>
      <c r="AV211">
        <v>164</v>
      </c>
      <c r="AW211">
        <v>81</v>
      </c>
      <c r="AX211">
        <v>61</v>
      </c>
      <c r="AY211">
        <v>365</v>
      </c>
      <c r="AZ211">
        <v>277</v>
      </c>
      <c r="BA211">
        <v>112</v>
      </c>
      <c r="BB211">
        <v>952</v>
      </c>
      <c r="BC211">
        <v>1350</v>
      </c>
      <c r="BD211">
        <v>201</v>
      </c>
      <c r="BE211">
        <v>1344</v>
      </c>
      <c r="BF211">
        <v>1381</v>
      </c>
      <c r="BG211">
        <v>960</v>
      </c>
      <c r="BH211">
        <v>1021</v>
      </c>
    </row>
    <row r="212" spans="1:60">
      <c r="A212" t="s">
        <v>927</v>
      </c>
      <c r="B212" t="s">
        <v>928</v>
      </c>
      <c r="C212" t="s">
        <v>928</v>
      </c>
      <c r="D212" t="s">
        <v>928</v>
      </c>
      <c r="E212" t="s">
        <v>927</v>
      </c>
      <c r="F212" t="s">
        <v>927</v>
      </c>
      <c r="G212" t="s">
        <v>927</v>
      </c>
      <c r="H212" t="s">
        <v>466</v>
      </c>
      <c r="I212">
        <v>41</v>
      </c>
      <c r="J212">
        <v>410</v>
      </c>
      <c r="K212" t="s">
        <v>717</v>
      </c>
      <c r="L212">
        <v>51</v>
      </c>
      <c r="M212">
        <v>510</v>
      </c>
      <c r="N212">
        <v>5900</v>
      </c>
      <c r="O212" t="s">
        <v>215</v>
      </c>
      <c r="P212" t="s">
        <v>215</v>
      </c>
      <c r="Q212" t="s">
        <v>929</v>
      </c>
      <c r="R212">
        <v>65</v>
      </c>
      <c r="S212">
        <v>0</v>
      </c>
      <c r="T212">
        <v>48</v>
      </c>
      <c r="U212">
        <v>1173</v>
      </c>
      <c r="V212">
        <v>1684</v>
      </c>
      <c r="W212">
        <v>324</v>
      </c>
      <c r="X212">
        <v>1691</v>
      </c>
      <c r="Y212">
        <v>3518</v>
      </c>
      <c r="Z212">
        <v>365</v>
      </c>
      <c r="AA212">
        <v>156</v>
      </c>
      <c r="AB212">
        <v>136</v>
      </c>
      <c r="AC212">
        <v>92</v>
      </c>
      <c r="AD212">
        <v>78</v>
      </c>
      <c r="AE212">
        <v>87</v>
      </c>
      <c r="AF212">
        <v>79</v>
      </c>
      <c r="AG212">
        <v>121</v>
      </c>
      <c r="AH212">
        <v>29</v>
      </c>
      <c r="AI212">
        <v>32</v>
      </c>
      <c r="AJ212">
        <v>100</v>
      </c>
      <c r="AK212">
        <v>35</v>
      </c>
      <c r="AL212">
        <v>34</v>
      </c>
      <c r="AM212">
        <v>147</v>
      </c>
      <c r="AN212">
        <v>83</v>
      </c>
      <c r="AO212">
        <v>64</v>
      </c>
      <c r="AP212">
        <v>128</v>
      </c>
      <c r="AQ212">
        <v>234</v>
      </c>
      <c r="AR212">
        <v>115</v>
      </c>
      <c r="AS212">
        <v>166</v>
      </c>
      <c r="AT212">
        <v>208</v>
      </c>
      <c r="AU212">
        <v>113</v>
      </c>
      <c r="AV212">
        <v>259</v>
      </c>
      <c r="AW212">
        <v>319</v>
      </c>
      <c r="AX212">
        <v>119</v>
      </c>
      <c r="AY212">
        <v>383</v>
      </c>
      <c r="AZ212">
        <v>605</v>
      </c>
      <c r="BA212">
        <v>189</v>
      </c>
      <c r="BB212">
        <v>663</v>
      </c>
      <c r="BC212">
        <v>1700</v>
      </c>
      <c r="BD212">
        <v>270</v>
      </c>
      <c r="BE212">
        <v>942</v>
      </c>
      <c r="BF212">
        <v>1346</v>
      </c>
      <c r="BG212">
        <v>1312</v>
      </c>
      <c r="BH212">
        <v>2008</v>
      </c>
    </row>
    <row r="213" spans="1:60">
      <c r="A213" t="s">
        <v>930</v>
      </c>
      <c r="B213" t="s">
        <v>930</v>
      </c>
      <c r="C213" t="s">
        <v>930</v>
      </c>
      <c r="D213" t="s">
        <v>930</v>
      </c>
      <c r="E213" t="s">
        <v>930</v>
      </c>
      <c r="F213" t="s">
        <v>930</v>
      </c>
      <c r="G213" t="s">
        <v>930</v>
      </c>
      <c r="H213" t="s">
        <v>466</v>
      </c>
      <c r="I213">
        <v>41</v>
      </c>
      <c r="J213">
        <v>410</v>
      </c>
      <c r="K213" t="s">
        <v>717</v>
      </c>
      <c r="L213">
        <v>51</v>
      </c>
      <c r="M213">
        <v>510</v>
      </c>
      <c r="N213">
        <v>6001</v>
      </c>
      <c r="O213" t="s">
        <v>381</v>
      </c>
      <c r="P213" t="s">
        <v>381</v>
      </c>
      <c r="Q213" t="s">
        <v>931</v>
      </c>
      <c r="R213">
        <v>9</v>
      </c>
      <c r="S213">
        <v>2</v>
      </c>
      <c r="T213">
        <v>30</v>
      </c>
      <c r="U213">
        <v>298</v>
      </c>
      <c r="V213">
        <v>267</v>
      </c>
      <c r="W213">
        <v>88</v>
      </c>
      <c r="X213">
        <v>829</v>
      </c>
      <c r="Y213">
        <v>845</v>
      </c>
      <c r="Z213">
        <v>129</v>
      </c>
      <c r="AA213">
        <v>76</v>
      </c>
      <c r="AB213">
        <v>78</v>
      </c>
      <c r="AC213">
        <v>51</v>
      </c>
      <c r="AD213">
        <v>16</v>
      </c>
      <c r="AE213">
        <v>5</v>
      </c>
      <c r="AF213">
        <v>8</v>
      </c>
      <c r="AG213">
        <v>19</v>
      </c>
      <c r="AH213">
        <v>5</v>
      </c>
      <c r="AI213">
        <v>8</v>
      </c>
      <c r="AJ213">
        <v>24</v>
      </c>
      <c r="AK213">
        <v>16</v>
      </c>
      <c r="AL213">
        <v>27</v>
      </c>
      <c r="AM213">
        <v>47</v>
      </c>
      <c r="AN213">
        <v>25</v>
      </c>
      <c r="AO213">
        <v>28</v>
      </c>
      <c r="AP213">
        <v>34</v>
      </c>
      <c r="AQ213">
        <v>13</v>
      </c>
      <c r="AR213">
        <v>15</v>
      </c>
      <c r="AS213">
        <v>31</v>
      </c>
      <c r="AT213">
        <v>67</v>
      </c>
      <c r="AU213">
        <v>45</v>
      </c>
      <c r="AV213">
        <v>58</v>
      </c>
      <c r="AW213">
        <v>36</v>
      </c>
      <c r="AX213">
        <v>31</v>
      </c>
      <c r="AY213">
        <v>128</v>
      </c>
      <c r="AZ213">
        <v>81</v>
      </c>
      <c r="BA213">
        <v>43</v>
      </c>
      <c r="BB213">
        <v>318</v>
      </c>
      <c r="BC213">
        <v>356</v>
      </c>
      <c r="BD213">
        <v>83</v>
      </c>
      <c r="BE213">
        <v>436</v>
      </c>
      <c r="BF213">
        <v>423</v>
      </c>
      <c r="BG213">
        <v>264</v>
      </c>
      <c r="BH213">
        <v>258</v>
      </c>
    </row>
    <row r="214" spans="1:60">
      <c r="A214" t="s">
        <v>932</v>
      </c>
      <c r="B214" t="s">
        <v>932</v>
      </c>
      <c r="C214" t="s">
        <v>932</v>
      </c>
      <c r="D214" t="s">
        <v>932</v>
      </c>
      <c r="E214" t="s">
        <v>932</v>
      </c>
      <c r="F214" t="s">
        <v>932</v>
      </c>
      <c r="G214" t="s">
        <v>932</v>
      </c>
      <c r="H214" t="s">
        <v>466</v>
      </c>
      <c r="I214">
        <v>41</v>
      </c>
      <c r="J214">
        <v>410</v>
      </c>
      <c r="K214" t="s">
        <v>717</v>
      </c>
      <c r="L214">
        <v>51</v>
      </c>
      <c r="M214">
        <v>510</v>
      </c>
      <c r="N214">
        <v>6002</v>
      </c>
      <c r="O214" t="s">
        <v>306</v>
      </c>
      <c r="P214" t="s">
        <v>306</v>
      </c>
      <c r="Q214" t="s">
        <v>933</v>
      </c>
      <c r="R214">
        <v>7</v>
      </c>
      <c r="S214">
        <v>0</v>
      </c>
      <c r="T214">
        <v>34</v>
      </c>
      <c r="U214">
        <v>539</v>
      </c>
      <c r="V214">
        <v>559</v>
      </c>
      <c r="W214">
        <v>158</v>
      </c>
      <c r="X214">
        <v>896</v>
      </c>
      <c r="Y214">
        <v>1023</v>
      </c>
      <c r="Z214">
        <v>153</v>
      </c>
      <c r="AA214">
        <v>42</v>
      </c>
      <c r="AB214">
        <v>72</v>
      </c>
      <c r="AC214">
        <v>52</v>
      </c>
      <c r="AD214">
        <v>45</v>
      </c>
      <c r="AE214">
        <v>23</v>
      </c>
      <c r="AF214">
        <v>21</v>
      </c>
      <c r="AG214">
        <v>36</v>
      </c>
      <c r="AH214">
        <v>49</v>
      </c>
      <c r="AI214">
        <v>31</v>
      </c>
      <c r="AJ214">
        <v>47</v>
      </c>
      <c r="AK214">
        <v>15</v>
      </c>
      <c r="AL214">
        <v>16</v>
      </c>
      <c r="AM214">
        <v>56</v>
      </c>
      <c r="AN214">
        <v>35</v>
      </c>
      <c r="AO214">
        <v>25</v>
      </c>
      <c r="AP214">
        <v>66</v>
      </c>
      <c r="AQ214">
        <v>61</v>
      </c>
      <c r="AR214">
        <v>44</v>
      </c>
      <c r="AS214">
        <v>39</v>
      </c>
      <c r="AT214">
        <v>8</v>
      </c>
      <c r="AU214">
        <v>12</v>
      </c>
      <c r="AV214">
        <v>89</v>
      </c>
      <c r="AW214">
        <v>52</v>
      </c>
      <c r="AX214">
        <v>34</v>
      </c>
      <c r="AY214">
        <v>179</v>
      </c>
      <c r="AZ214">
        <v>153</v>
      </c>
      <c r="BA214">
        <v>73</v>
      </c>
      <c r="BB214">
        <v>318</v>
      </c>
      <c r="BC214">
        <v>501</v>
      </c>
      <c r="BD214">
        <v>106</v>
      </c>
      <c r="BE214">
        <v>659</v>
      </c>
      <c r="BF214">
        <v>673</v>
      </c>
      <c r="BG214">
        <v>238</v>
      </c>
      <c r="BH214">
        <v>274</v>
      </c>
    </row>
    <row r="215" spans="1:60">
      <c r="A215" t="s">
        <v>934</v>
      </c>
      <c r="B215" t="s">
        <v>935</v>
      </c>
      <c r="C215" t="s">
        <v>935</v>
      </c>
      <c r="D215" t="s">
        <v>935</v>
      </c>
      <c r="E215" t="s">
        <v>934</v>
      </c>
      <c r="F215" t="s">
        <v>934</v>
      </c>
      <c r="G215" t="s">
        <v>934</v>
      </c>
      <c r="H215" t="s">
        <v>466</v>
      </c>
      <c r="I215">
        <v>41</v>
      </c>
      <c r="J215">
        <v>410</v>
      </c>
      <c r="K215" t="s">
        <v>717</v>
      </c>
      <c r="L215">
        <v>51</v>
      </c>
      <c r="M215">
        <v>510</v>
      </c>
      <c r="N215">
        <v>6100</v>
      </c>
      <c r="O215" t="s">
        <v>237</v>
      </c>
      <c r="P215" t="s">
        <v>237</v>
      </c>
      <c r="Q215" t="s">
        <v>936</v>
      </c>
      <c r="R215">
        <v>18</v>
      </c>
      <c r="S215">
        <v>2</v>
      </c>
      <c r="T215">
        <v>32</v>
      </c>
      <c r="U215">
        <v>476</v>
      </c>
      <c r="V215">
        <v>378</v>
      </c>
      <c r="W215">
        <v>104</v>
      </c>
      <c r="X215">
        <v>1171</v>
      </c>
      <c r="Y215">
        <v>1386</v>
      </c>
      <c r="Z215">
        <v>161</v>
      </c>
      <c r="AA215">
        <v>22</v>
      </c>
      <c r="AB215">
        <v>36</v>
      </c>
      <c r="AC215">
        <v>33</v>
      </c>
      <c r="AD215">
        <v>15</v>
      </c>
      <c r="AE215">
        <v>32</v>
      </c>
      <c r="AF215">
        <v>28</v>
      </c>
      <c r="AG215">
        <v>18</v>
      </c>
      <c r="AH215">
        <v>30</v>
      </c>
      <c r="AI215">
        <v>24</v>
      </c>
      <c r="AJ215">
        <v>23</v>
      </c>
      <c r="AK215">
        <v>13</v>
      </c>
      <c r="AL215">
        <v>16</v>
      </c>
      <c r="AM215">
        <v>28</v>
      </c>
      <c r="AN215">
        <v>59</v>
      </c>
      <c r="AO215">
        <v>41</v>
      </c>
      <c r="AP215">
        <v>78</v>
      </c>
      <c r="AQ215">
        <v>42</v>
      </c>
      <c r="AR215">
        <v>32</v>
      </c>
      <c r="AS215">
        <v>63</v>
      </c>
      <c r="AT215">
        <v>41</v>
      </c>
      <c r="AU215">
        <v>28</v>
      </c>
      <c r="AV215">
        <v>94</v>
      </c>
      <c r="AW215">
        <v>116</v>
      </c>
      <c r="AX215">
        <v>59</v>
      </c>
      <c r="AY215">
        <v>206</v>
      </c>
      <c r="AZ215">
        <v>120</v>
      </c>
      <c r="BA215">
        <v>48</v>
      </c>
      <c r="BB215">
        <v>427</v>
      </c>
      <c r="BC215">
        <v>536</v>
      </c>
      <c r="BD215">
        <v>106</v>
      </c>
      <c r="BE215">
        <v>827</v>
      </c>
      <c r="BF215">
        <v>802</v>
      </c>
      <c r="BG215">
        <v>164</v>
      </c>
      <c r="BH215">
        <v>185</v>
      </c>
    </row>
    <row r="216" spans="1:60">
      <c r="A216" t="s">
        <v>937</v>
      </c>
      <c r="B216" t="s">
        <v>938</v>
      </c>
      <c r="C216" t="s">
        <v>938</v>
      </c>
      <c r="D216" t="s">
        <v>938</v>
      </c>
      <c r="E216" t="s">
        <v>937</v>
      </c>
      <c r="F216" t="s">
        <v>937</v>
      </c>
      <c r="G216" t="s">
        <v>937</v>
      </c>
      <c r="H216" t="s">
        <v>466</v>
      </c>
      <c r="I216">
        <v>41</v>
      </c>
      <c r="J216">
        <v>410</v>
      </c>
      <c r="K216" t="s">
        <v>717</v>
      </c>
      <c r="L216">
        <v>51</v>
      </c>
      <c r="M216">
        <v>510</v>
      </c>
      <c r="N216">
        <v>6200</v>
      </c>
      <c r="O216" t="s">
        <v>216</v>
      </c>
      <c r="P216" t="s">
        <v>216</v>
      </c>
      <c r="Q216" t="s">
        <v>939</v>
      </c>
      <c r="R216">
        <v>24</v>
      </c>
      <c r="S216">
        <v>10</v>
      </c>
      <c r="T216">
        <v>32</v>
      </c>
      <c r="U216">
        <v>891</v>
      </c>
      <c r="V216">
        <v>877</v>
      </c>
      <c r="W216">
        <v>210</v>
      </c>
      <c r="X216">
        <v>1117</v>
      </c>
      <c r="Y216">
        <v>1232</v>
      </c>
      <c r="Z216">
        <v>181</v>
      </c>
      <c r="AA216">
        <v>22</v>
      </c>
      <c r="AB216">
        <v>87</v>
      </c>
      <c r="AC216">
        <v>55</v>
      </c>
      <c r="AD216">
        <v>36</v>
      </c>
      <c r="AE216">
        <v>12</v>
      </c>
      <c r="AF216">
        <v>19</v>
      </c>
      <c r="AG216">
        <v>14</v>
      </c>
      <c r="AH216">
        <v>49</v>
      </c>
      <c r="AI216">
        <v>39</v>
      </c>
      <c r="AJ216">
        <v>80</v>
      </c>
      <c r="AK216">
        <v>17</v>
      </c>
      <c r="AL216">
        <v>25</v>
      </c>
      <c r="AM216">
        <v>59</v>
      </c>
      <c r="AN216">
        <v>78</v>
      </c>
      <c r="AO216">
        <v>45</v>
      </c>
      <c r="AP216">
        <v>32</v>
      </c>
      <c r="AQ216">
        <v>69</v>
      </c>
      <c r="AR216">
        <v>56</v>
      </c>
      <c r="AS216">
        <v>62</v>
      </c>
      <c r="AT216">
        <v>22</v>
      </c>
      <c r="AU216">
        <v>26</v>
      </c>
      <c r="AV216">
        <v>127</v>
      </c>
      <c r="AW216">
        <v>99</v>
      </c>
      <c r="AX216">
        <v>50</v>
      </c>
      <c r="AY216">
        <v>257</v>
      </c>
      <c r="AZ216">
        <v>239</v>
      </c>
      <c r="BA216">
        <v>94</v>
      </c>
      <c r="BB216">
        <v>520</v>
      </c>
      <c r="BC216">
        <v>598</v>
      </c>
      <c r="BD216">
        <v>129</v>
      </c>
      <c r="BE216">
        <v>983</v>
      </c>
      <c r="BF216">
        <v>965</v>
      </c>
      <c r="BG216">
        <v>226</v>
      </c>
      <c r="BH216">
        <v>273</v>
      </c>
    </row>
    <row r="217" spans="1:60">
      <c r="A217" t="s">
        <v>940</v>
      </c>
      <c r="B217" t="s">
        <v>941</v>
      </c>
      <c r="C217" t="s">
        <v>941</v>
      </c>
      <c r="D217" t="s">
        <v>941</v>
      </c>
      <c r="E217" t="s">
        <v>940</v>
      </c>
      <c r="F217" t="s">
        <v>940</v>
      </c>
      <c r="G217" t="s">
        <v>940</v>
      </c>
      <c r="H217" t="s">
        <v>466</v>
      </c>
      <c r="I217">
        <v>41</v>
      </c>
      <c r="J217">
        <v>410</v>
      </c>
      <c r="K217" t="s">
        <v>717</v>
      </c>
      <c r="L217">
        <v>51</v>
      </c>
      <c r="M217">
        <v>510</v>
      </c>
      <c r="N217">
        <v>6300</v>
      </c>
      <c r="O217" t="s">
        <v>294</v>
      </c>
      <c r="P217" t="s">
        <v>294</v>
      </c>
      <c r="Q217" t="s">
        <v>942</v>
      </c>
      <c r="R217">
        <v>21</v>
      </c>
      <c r="S217">
        <v>0</v>
      </c>
      <c r="T217">
        <v>34</v>
      </c>
      <c r="U217">
        <v>852</v>
      </c>
      <c r="V217">
        <v>681</v>
      </c>
      <c r="W217">
        <v>135</v>
      </c>
      <c r="X217">
        <v>1871</v>
      </c>
      <c r="Y217">
        <v>2094</v>
      </c>
      <c r="Z217">
        <v>229</v>
      </c>
      <c r="AA217">
        <v>66</v>
      </c>
      <c r="AB217">
        <v>41</v>
      </c>
      <c r="AC217">
        <v>30</v>
      </c>
      <c r="AD217">
        <v>60</v>
      </c>
      <c r="AE217">
        <v>16</v>
      </c>
      <c r="AF217">
        <v>17</v>
      </c>
      <c r="AG217">
        <v>57</v>
      </c>
      <c r="AH217">
        <v>56</v>
      </c>
      <c r="AI217">
        <v>53</v>
      </c>
      <c r="AJ217">
        <v>48</v>
      </c>
      <c r="AK217">
        <v>32</v>
      </c>
      <c r="AL217">
        <v>28</v>
      </c>
      <c r="AM217">
        <v>72</v>
      </c>
      <c r="AN217">
        <v>36</v>
      </c>
      <c r="AO217">
        <v>40</v>
      </c>
      <c r="AP217">
        <v>41</v>
      </c>
      <c r="AQ217">
        <v>50</v>
      </c>
      <c r="AR217">
        <v>42</v>
      </c>
      <c r="AS217">
        <v>38</v>
      </c>
      <c r="AT217">
        <v>58</v>
      </c>
      <c r="AU217">
        <v>48</v>
      </c>
      <c r="AV217">
        <v>98</v>
      </c>
      <c r="AW217">
        <v>81</v>
      </c>
      <c r="AX217">
        <v>42</v>
      </c>
      <c r="AY217">
        <v>273</v>
      </c>
      <c r="AZ217">
        <v>223</v>
      </c>
      <c r="BA217">
        <v>80</v>
      </c>
      <c r="BB217">
        <v>790</v>
      </c>
      <c r="BC217">
        <v>977</v>
      </c>
      <c r="BD217">
        <v>134</v>
      </c>
      <c r="BE217">
        <v>1289</v>
      </c>
      <c r="BF217">
        <v>1250</v>
      </c>
      <c r="BG217">
        <v>252</v>
      </c>
      <c r="BH217">
        <v>271</v>
      </c>
    </row>
    <row r="218" spans="1:60">
      <c r="A218" t="s">
        <v>943</v>
      </c>
      <c r="B218" t="s">
        <v>944</v>
      </c>
      <c r="H218" t="s">
        <v>466</v>
      </c>
      <c r="I218">
        <v>41</v>
      </c>
      <c r="J218">
        <v>410</v>
      </c>
      <c r="K218" t="s">
        <v>717</v>
      </c>
      <c r="L218">
        <v>51</v>
      </c>
      <c r="M218">
        <v>510</v>
      </c>
      <c r="N218">
        <v>6400</v>
      </c>
    </row>
    <row r="219" spans="1:60">
      <c r="A219" t="s">
        <v>945</v>
      </c>
      <c r="C219" t="s">
        <v>945</v>
      </c>
      <c r="D219" t="s">
        <v>945</v>
      </c>
      <c r="E219" t="s">
        <v>945</v>
      </c>
      <c r="H219" t="s">
        <v>466</v>
      </c>
      <c r="I219">
        <v>41</v>
      </c>
      <c r="J219">
        <v>410</v>
      </c>
      <c r="K219" t="s">
        <v>717</v>
      </c>
      <c r="L219">
        <v>51</v>
      </c>
      <c r="M219">
        <v>510</v>
      </c>
      <c r="N219">
        <v>6401</v>
      </c>
      <c r="O219" t="s">
        <v>217</v>
      </c>
      <c r="R219">
        <v>117</v>
      </c>
      <c r="U219">
        <v>2309</v>
      </c>
      <c r="X219">
        <v>2565</v>
      </c>
      <c r="AA219">
        <v>163</v>
      </c>
      <c r="AD219">
        <v>76</v>
      </c>
      <c r="AG219">
        <v>134</v>
      </c>
      <c r="AJ219">
        <v>110</v>
      </c>
      <c r="AM219">
        <v>218</v>
      </c>
      <c r="AP219">
        <v>202</v>
      </c>
      <c r="AS219">
        <v>189</v>
      </c>
      <c r="AV219">
        <v>320</v>
      </c>
      <c r="AY219">
        <v>748</v>
      </c>
      <c r="BB219">
        <v>1016</v>
      </c>
      <c r="BE219">
        <v>2026</v>
      </c>
      <c r="BG219">
        <v>1151</v>
      </c>
    </row>
    <row r="220" spans="1:60">
      <c r="A220" t="s">
        <v>946</v>
      </c>
      <c r="C220" t="s">
        <v>946</v>
      </c>
      <c r="D220" t="s">
        <v>946</v>
      </c>
      <c r="E220" t="s">
        <v>946</v>
      </c>
      <c r="F220" t="s">
        <v>946</v>
      </c>
      <c r="G220" t="s">
        <v>946</v>
      </c>
      <c r="H220" t="s">
        <v>466</v>
      </c>
      <c r="I220">
        <v>41</v>
      </c>
      <c r="J220">
        <v>410</v>
      </c>
      <c r="K220" t="s">
        <v>717</v>
      </c>
      <c r="L220">
        <v>51</v>
      </c>
      <c r="M220">
        <v>510</v>
      </c>
      <c r="N220">
        <v>6402</v>
      </c>
      <c r="O220" t="s">
        <v>218</v>
      </c>
      <c r="P220" t="s">
        <v>218</v>
      </c>
      <c r="Q220" t="s">
        <v>947</v>
      </c>
      <c r="R220">
        <v>8</v>
      </c>
      <c r="S220">
        <v>0</v>
      </c>
      <c r="T220">
        <v>48</v>
      </c>
      <c r="U220">
        <v>1257</v>
      </c>
      <c r="V220">
        <v>1217</v>
      </c>
      <c r="W220">
        <v>230</v>
      </c>
      <c r="X220">
        <v>2509</v>
      </c>
      <c r="Y220">
        <v>2734</v>
      </c>
      <c r="Z220">
        <v>322</v>
      </c>
      <c r="AA220">
        <v>34</v>
      </c>
      <c r="AB220">
        <v>94</v>
      </c>
      <c r="AC220">
        <v>55</v>
      </c>
      <c r="AD220">
        <v>48</v>
      </c>
      <c r="AE220">
        <v>39</v>
      </c>
      <c r="AF220">
        <v>45</v>
      </c>
      <c r="AG220">
        <v>44</v>
      </c>
      <c r="AH220">
        <v>81</v>
      </c>
      <c r="AI220">
        <v>69</v>
      </c>
      <c r="AJ220">
        <v>49</v>
      </c>
      <c r="AK220">
        <v>18</v>
      </c>
      <c r="AL220">
        <v>28</v>
      </c>
      <c r="AM220">
        <v>95</v>
      </c>
      <c r="AN220">
        <v>10</v>
      </c>
      <c r="AO220">
        <v>17</v>
      </c>
      <c r="AP220">
        <v>85</v>
      </c>
      <c r="AQ220">
        <v>30</v>
      </c>
      <c r="AR220">
        <v>35</v>
      </c>
      <c r="AS220">
        <v>61</v>
      </c>
      <c r="AT220">
        <v>68</v>
      </c>
      <c r="AU220">
        <v>52</v>
      </c>
      <c r="AV220">
        <v>103</v>
      </c>
      <c r="AW220">
        <v>99</v>
      </c>
      <c r="AX220">
        <v>65</v>
      </c>
      <c r="AY220">
        <v>385</v>
      </c>
      <c r="AZ220">
        <v>208</v>
      </c>
      <c r="BA220">
        <v>90</v>
      </c>
      <c r="BB220">
        <v>1197</v>
      </c>
      <c r="BC220">
        <v>1584</v>
      </c>
      <c r="BD220">
        <v>246</v>
      </c>
      <c r="BE220">
        <v>1926</v>
      </c>
      <c r="BF220">
        <v>2002</v>
      </c>
      <c r="BG220">
        <v>171</v>
      </c>
      <c r="BH220">
        <v>220</v>
      </c>
    </row>
    <row r="221" spans="1:60">
      <c r="A221" t="s">
        <v>948</v>
      </c>
      <c r="F221" t="s">
        <v>948</v>
      </c>
      <c r="G221" t="s">
        <v>948</v>
      </c>
      <c r="H221" t="s">
        <v>466</v>
      </c>
      <c r="I221">
        <v>41</v>
      </c>
      <c r="J221">
        <v>410</v>
      </c>
      <c r="K221" t="s">
        <v>717</v>
      </c>
      <c r="L221">
        <v>51</v>
      </c>
      <c r="M221">
        <v>510</v>
      </c>
      <c r="N221">
        <v>6403</v>
      </c>
      <c r="P221" t="s">
        <v>219</v>
      </c>
      <c r="Q221" t="s">
        <v>949</v>
      </c>
      <c r="S221">
        <v>43</v>
      </c>
      <c r="T221">
        <v>54</v>
      </c>
      <c r="V221">
        <v>1329</v>
      </c>
      <c r="W221">
        <v>266</v>
      </c>
      <c r="Y221">
        <v>1169</v>
      </c>
      <c r="Z221">
        <v>219</v>
      </c>
      <c r="AB221">
        <v>51</v>
      </c>
      <c r="AC221">
        <v>41</v>
      </c>
      <c r="AE221">
        <v>71</v>
      </c>
      <c r="AF221">
        <v>64</v>
      </c>
      <c r="AH221">
        <v>77</v>
      </c>
      <c r="AI221">
        <v>72</v>
      </c>
      <c r="AK221">
        <v>73</v>
      </c>
      <c r="AL221">
        <v>53</v>
      </c>
      <c r="AN221">
        <v>55</v>
      </c>
      <c r="AO221">
        <v>45</v>
      </c>
      <c r="AQ221">
        <v>13</v>
      </c>
      <c r="AR221">
        <v>19</v>
      </c>
      <c r="AT221">
        <v>11</v>
      </c>
      <c r="AU221">
        <v>20</v>
      </c>
      <c r="AW221">
        <v>203</v>
      </c>
      <c r="AX221">
        <v>96</v>
      </c>
      <c r="AZ221">
        <v>337</v>
      </c>
      <c r="BA221">
        <v>137</v>
      </c>
      <c r="BC221">
        <v>723</v>
      </c>
      <c r="BD221">
        <v>187</v>
      </c>
      <c r="BF221">
        <v>845</v>
      </c>
      <c r="BH221">
        <v>819</v>
      </c>
    </row>
    <row r="222" spans="1:60">
      <c r="A222" t="s">
        <v>950</v>
      </c>
      <c r="F222" t="s">
        <v>950</v>
      </c>
      <c r="G222" t="s">
        <v>950</v>
      </c>
      <c r="H222" t="s">
        <v>466</v>
      </c>
      <c r="I222">
        <v>41</v>
      </c>
      <c r="J222">
        <v>410</v>
      </c>
      <c r="K222" t="s">
        <v>717</v>
      </c>
      <c r="L222">
        <v>51</v>
      </c>
      <c r="M222">
        <v>510</v>
      </c>
      <c r="N222">
        <v>6404</v>
      </c>
      <c r="P222" t="s">
        <v>220</v>
      </c>
      <c r="Q222" t="s">
        <v>951</v>
      </c>
      <c r="S222">
        <v>16</v>
      </c>
      <c r="T222">
        <v>40</v>
      </c>
      <c r="V222">
        <v>1182</v>
      </c>
      <c r="W222">
        <v>218</v>
      </c>
      <c r="Y222">
        <v>1561</v>
      </c>
      <c r="Z222">
        <v>222</v>
      </c>
      <c r="AB222">
        <v>53</v>
      </c>
      <c r="AC222">
        <v>45</v>
      </c>
      <c r="AE222">
        <v>51</v>
      </c>
      <c r="AF222">
        <v>42</v>
      </c>
      <c r="AH222">
        <v>86</v>
      </c>
      <c r="AI222">
        <v>74</v>
      </c>
      <c r="AK222">
        <v>50</v>
      </c>
      <c r="AL222">
        <v>50</v>
      </c>
      <c r="AN222">
        <v>105</v>
      </c>
      <c r="AO222">
        <v>80</v>
      </c>
      <c r="AQ222">
        <v>99</v>
      </c>
      <c r="AR222">
        <v>55</v>
      </c>
      <c r="AT222">
        <v>79</v>
      </c>
      <c r="AU222">
        <v>49</v>
      </c>
      <c r="AW222">
        <v>107</v>
      </c>
      <c r="AX222">
        <v>59</v>
      </c>
      <c r="AZ222">
        <v>384</v>
      </c>
      <c r="BA222">
        <v>133</v>
      </c>
      <c r="BC222">
        <v>739</v>
      </c>
      <c r="BD222">
        <v>159</v>
      </c>
      <c r="BF222">
        <v>1269</v>
      </c>
      <c r="BH222">
        <v>533</v>
      </c>
    </row>
    <row r="223" spans="1:60">
      <c r="A223" t="s">
        <v>952</v>
      </c>
      <c r="B223" t="s">
        <v>952</v>
      </c>
      <c r="C223" t="s">
        <v>952</v>
      </c>
      <c r="D223" t="s">
        <v>952</v>
      </c>
      <c r="E223" t="s">
        <v>952</v>
      </c>
      <c r="F223" t="s">
        <v>952</v>
      </c>
      <c r="G223" t="s">
        <v>952</v>
      </c>
      <c r="H223" t="s">
        <v>466</v>
      </c>
      <c r="I223">
        <v>41</v>
      </c>
      <c r="J223">
        <v>410</v>
      </c>
      <c r="K223" t="s">
        <v>717</v>
      </c>
      <c r="L223">
        <v>51</v>
      </c>
      <c r="M223">
        <v>510</v>
      </c>
      <c r="N223">
        <v>6501</v>
      </c>
      <c r="O223" t="s">
        <v>221</v>
      </c>
      <c r="P223" t="s">
        <v>221</v>
      </c>
      <c r="Q223" t="s">
        <v>953</v>
      </c>
      <c r="R223">
        <v>16</v>
      </c>
      <c r="S223">
        <v>23</v>
      </c>
      <c r="T223">
        <v>50</v>
      </c>
      <c r="U223">
        <v>1786</v>
      </c>
      <c r="V223">
        <v>1899</v>
      </c>
      <c r="W223">
        <v>318</v>
      </c>
      <c r="X223">
        <v>2155</v>
      </c>
      <c r="Y223">
        <v>2532</v>
      </c>
      <c r="Z223">
        <v>305</v>
      </c>
      <c r="AA223">
        <v>33</v>
      </c>
      <c r="AB223">
        <v>88</v>
      </c>
      <c r="AC223">
        <v>58</v>
      </c>
      <c r="AD223">
        <v>46</v>
      </c>
      <c r="AE223">
        <v>82</v>
      </c>
      <c r="AF223">
        <v>46</v>
      </c>
      <c r="AG223">
        <v>65</v>
      </c>
      <c r="AH223">
        <v>79</v>
      </c>
      <c r="AI223">
        <v>53</v>
      </c>
      <c r="AJ223">
        <v>78</v>
      </c>
      <c r="AK223">
        <v>30</v>
      </c>
      <c r="AL223">
        <v>34</v>
      </c>
      <c r="AM223">
        <v>69</v>
      </c>
      <c r="AN223">
        <v>67</v>
      </c>
      <c r="AO223">
        <v>70</v>
      </c>
      <c r="AP223">
        <v>104</v>
      </c>
      <c r="AQ223">
        <v>69</v>
      </c>
      <c r="AR223">
        <v>47</v>
      </c>
      <c r="AS223">
        <v>83</v>
      </c>
      <c r="AT223">
        <v>73</v>
      </c>
      <c r="AU223">
        <v>56</v>
      </c>
      <c r="AV223">
        <v>273</v>
      </c>
      <c r="AW223">
        <v>105</v>
      </c>
      <c r="AX223">
        <v>67</v>
      </c>
      <c r="AY223">
        <v>567</v>
      </c>
      <c r="AZ223">
        <v>421</v>
      </c>
      <c r="BA223">
        <v>127</v>
      </c>
      <c r="BB223">
        <v>943</v>
      </c>
      <c r="BC223">
        <v>1353</v>
      </c>
      <c r="BD223">
        <v>226</v>
      </c>
      <c r="BE223">
        <v>1912</v>
      </c>
      <c r="BF223">
        <v>1965</v>
      </c>
      <c r="BG223">
        <v>355</v>
      </c>
      <c r="BH223">
        <v>419</v>
      </c>
    </row>
    <row r="224" spans="1:60">
      <c r="A224" t="s">
        <v>954</v>
      </c>
      <c r="B224" t="s">
        <v>954</v>
      </c>
      <c r="C224" t="s">
        <v>954</v>
      </c>
      <c r="D224" t="s">
        <v>954</v>
      </c>
      <c r="E224" t="s">
        <v>954</v>
      </c>
      <c r="F224" t="s">
        <v>954</v>
      </c>
      <c r="G224" t="s">
        <v>954</v>
      </c>
      <c r="H224" t="s">
        <v>466</v>
      </c>
      <c r="I224">
        <v>41</v>
      </c>
      <c r="J224">
        <v>410</v>
      </c>
      <c r="K224" t="s">
        <v>717</v>
      </c>
      <c r="L224">
        <v>51</v>
      </c>
      <c r="M224">
        <v>510</v>
      </c>
      <c r="N224">
        <v>6502</v>
      </c>
      <c r="O224" t="s">
        <v>222</v>
      </c>
      <c r="P224" t="s">
        <v>222</v>
      </c>
      <c r="Q224" t="s">
        <v>955</v>
      </c>
      <c r="R224">
        <v>79</v>
      </c>
      <c r="S224">
        <v>104</v>
      </c>
      <c r="T224">
        <v>95</v>
      </c>
      <c r="U224">
        <v>1245</v>
      </c>
      <c r="V224">
        <v>1136</v>
      </c>
      <c r="W224">
        <v>235</v>
      </c>
      <c r="X224">
        <v>1226</v>
      </c>
      <c r="Y224">
        <v>1720</v>
      </c>
      <c r="Z224">
        <v>285</v>
      </c>
      <c r="AA224">
        <v>134</v>
      </c>
      <c r="AB224">
        <v>51</v>
      </c>
      <c r="AC224">
        <v>42</v>
      </c>
      <c r="AD224">
        <v>98</v>
      </c>
      <c r="AE224">
        <v>160</v>
      </c>
      <c r="AF224">
        <v>124</v>
      </c>
      <c r="AG224">
        <v>92</v>
      </c>
      <c r="AH224">
        <v>41</v>
      </c>
      <c r="AI224">
        <v>39</v>
      </c>
      <c r="AJ224">
        <v>112</v>
      </c>
      <c r="AK224">
        <v>105</v>
      </c>
      <c r="AL224">
        <v>60</v>
      </c>
      <c r="AM224">
        <v>112</v>
      </c>
      <c r="AN224">
        <v>159</v>
      </c>
      <c r="AO224">
        <v>100</v>
      </c>
      <c r="AP224">
        <v>146</v>
      </c>
      <c r="AQ224">
        <v>81</v>
      </c>
      <c r="AR224">
        <v>55</v>
      </c>
      <c r="AS224">
        <v>85</v>
      </c>
      <c r="AT224">
        <v>124</v>
      </c>
      <c r="AU224">
        <v>74</v>
      </c>
      <c r="AV224">
        <v>206</v>
      </c>
      <c r="AW224">
        <v>314</v>
      </c>
      <c r="AX224">
        <v>108</v>
      </c>
      <c r="AY224">
        <v>393</v>
      </c>
      <c r="AZ224">
        <v>357</v>
      </c>
      <c r="BA224">
        <v>147</v>
      </c>
      <c r="BB224">
        <v>403</v>
      </c>
      <c r="BC224">
        <v>641</v>
      </c>
      <c r="BD224">
        <v>169</v>
      </c>
      <c r="BE224">
        <v>851</v>
      </c>
      <c r="BF224">
        <v>969</v>
      </c>
      <c r="BG224">
        <v>884</v>
      </c>
      <c r="BH224">
        <v>1065</v>
      </c>
    </row>
    <row r="225" spans="1:60">
      <c r="A225" t="s">
        <v>956</v>
      </c>
      <c r="B225" t="s">
        <v>956</v>
      </c>
      <c r="C225" t="s">
        <v>956</v>
      </c>
      <c r="D225" t="s">
        <v>956</v>
      </c>
      <c r="E225" t="s">
        <v>956</v>
      </c>
      <c r="F225" t="s">
        <v>956</v>
      </c>
      <c r="G225" t="s">
        <v>956</v>
      </c>
      <c r="H225" t="s">
        <v>466</v>
      </c>
      <c r="I225">
        <v>41</v>
      </c>
      <c r="J225">
        <v>410</v>
      </c>
      <c r="K225" t="s">
        <v>717</v>
      </c>
      <c r="L225">
        <v>51</v>
      </c>
      <c r="M225">
        <v>510</v>
      </c>
      <c r="N225">
        <v>6601</v>
      </c>
      <c r="O225" t="s">
        <v>295</v>
      </c>
      <c r="P225" t="s">
        <v>295</v>
      </c>
      <c r="Q225" t="s">
        <v>957</v>
      </c>
      <c r="R225">
        <v>32</v>
      </c>
      <c r="S225">
        <v>14</v>
      </c>
      <c r="T225">
        <v>31</v>
      </c>
      <c r="U225">
        <v>846</v>
      </c>
      <c r="V225">
        <v>710</v>
      </c>
      <c r="W225">
        <v>146</v>
      </c>
      <c r="X225">
        <v>953</v>
      </c>
      <c r="Y225">
        <v>1260</v>
      </c>
      <c r="Z225">
        <v>176</v>
      </c>
      <c r="AA225">
        <v>29</v>
      </c>
      <c r="AB225">
        <v>27</v>
      </c>
      <c r="AC225">
        <v>24</v>
      </c>
      <c r="AD225">
        <v>25</v>
      </c>
      <c r="AE225">
        <v>19</v>
      </c>
      <c r="AF225">
        <v>30</v>
      </c>
      <c r="AG225">
        <v>37</v>
      </c>
      <c r="AH225">
        <v>15</v>
      </c>
      <c r="AI225">
        <v>18</v>
      </c>
      <c r="AJ225">
        <v>58</v>
      </c>
      <c r="AK225">
        <v>49</v>
      </c>
      <c r="AL225">
        <v>36</v>
      </c>
      <c r="AM225">
        <v>14</v>
      </c>
      <c r="AN225">
        <v>25</v>
      </c>
      <c r="AO225">
        <v>27</v>
      </c>
      <c r="AP225">
        <v>82</v>
      </c>
      <c r="AQ225">
        <v>27</v>
      </c>
      <c r="AR225">
        <v>27</v>
      </c>
      <c r="AS225">
        <v>59</v>
      </c>
      <c r="AT225">
        <v>22</v>
      </c>
      <c r="AU225">
        <v>25</v>
      </c>
      <c r="AV225">
        <v>116</v>
      </c>
      <c r="AW225">
        <v>80</v>
      </c>
      <c r="AX225">
        <v>45</v>
      </c>
      <c r="AY225">
        <v>234</v>
      </c>
      <c r="AZ225">
        <v>181</v>
      </c>
      <c r="BA225">
        <v>64</v>
      </c>
      <c r="BB225">
        <v>332</v>
      </c>
      <c r="BC225">
        <v>629</v>
      </c>
      <c r="BD225">
        <v>126</v>
      </c>
      <c r="BE225">
        <v>838</v>
      </c>
      <c r="BF225">
        <v>792</v>
      </c>
      <c r="BG225">
        <v>183</v>
      </c>
      <c r="BH225">
        <v>259</v>
      </c>
    </row>
    <row r="226" spans="1:60">
      <c r="A226" t="s">
        <v>958</v>
      </c>
      <c r="B226" t="s">
        <v>958</v>
      </c>
      <c r="C226" t="s">
        <v>958</v>
      </c>
      <c r="D226" t="s">
        <v>958</v>
      </c>
      <c r="E226" t="s">
        <v>958</v>
      </c>
      <c r="F226" t="s">
        <v>958</v>
      </c>
      <c r="G226" t="s">
        <v>958</v>
      </c>
      <c r="H226" t="s">
        <v>466</v>
      </c>
      <c r="I226">
        <v>41</v>
      </c>
      <c r="J226">
        <v>410</v>
      </c>
      <c r="K226" t="s">
        <v>717</v>
      </c>
      <c r="L226">
        <v>51</v>
      </c>
      <c r="M226">
        <v>510</v>
      </c>
      <c r="N226">
        <v>6602</v>
      </c>
      <c r="O226" t="s">
        <v>296</v>
      </c>
      <c r="P226" t="s">
        <v>296</v>
      </c>
      <c r="Q226" t="s">
        <v>959</v>
      </c>
      <c r="R226">
        <v>80</v>
      </c>
      <c r="S226">
        <v>42</v>
      </c>
      <c r="T226">
        <v>61</v>
      </c>
      <c r="U226">
        <v>1410</v>
      </c>
      <c r="V226">
        <v>1745</v>
      </c>
      <c r="W226">
        <v>302</v>
      </c>
      <c r="X226">
        <v>1683</v>
      </c>
      <c r="Y226">
        <v>2131</v>
      </c>
      <c r="Z226">
        <v>331</v>
      </c>
      <c r="AA226">
        <v>225</v>
      </c>
      <c r="AB226">
        <v>109</v>
      </c>
      <c r="AC226">
        <v>87</v>
      </c>
      <c r="AD226">
        <v>98</v>
      </c>
      <c r="AE226">
        <v>75</v>
      </c>
      <c r="AF226">
        <v>49</v>
      </c>
      <c r="AG226">
        <v>151</v>
      </c>
      <c r="AH226">
        <v>100</v>
      </c>
      <c r="AI226">
        <v>55</v>
      </c>
      <c r="AJ226">
        <v>237</v>
      </c>
      <c r="AK226">
        <v>104</v>
      </c>
      <c r="AL226">
        <v>85</v>
      </c>
      <c r="AM226">
        <v>160</v>
      </c>
      <c r="AN226">
        <v>143</v>
      </c>
      <c r="AO226">
        <v>77</v>
      </c>
      <c r="AP226">
        <v>113</v>
      </c>
      <c r="AQ226">
        <v>108</v>
      </c>
      <c r="AR226">
        <v>83</v>
      </c>
      <c r="AS226">
        <v>144</v>
      </c>
      <c r="AT226">
        <v>75</v>
      </c>
      <c r="AU226">
        <v>56</v>
      </c>
      <c r="AV226">
        <v>181</v>
      </c>
      <c r="AW226">
        <v>222</v>
      </c>
      <c r="AX226">
        <v>111</v>
      </c>
      <c r="AY226">
        <v>486</v>
      </c>
      <c r="AZ226">
        <v>492</v>
      </c>
      <c r="BA226">
        <v>159</v>
      </c>
      <c r="BB226">
        <v>441</v>
      </c>
      <c r="BC226">
        <v>902</v>
      </c>
      <c r="BD226">
        <v>217</v>
      </c>
      <c r="BE226">
        <v>1005</v>
      </c>
      <c r="BF226">
        <v>1117</v>
      </c>
      <c r="BG226">
        <v>1224</v>
      </c>
      <c r="BH226">
        <v>1215</v>
      </c>
    </row>
    <row r="227" spans="1:60">
      <c r="A227" t="s">
        <v>960</v>
      </c>
      <c r="B227" t="s">
        <v>960</v>
      </c>
      <c r="C227" t="s">
        <v>960</v>
      </c>
      <c r="D227" t="s">
        <v>960</v>
      </c>
      <c r="E227" t="s">
        <v>960</v>
      </c>
      <c r="F227" t="s">
        <v>960</v>
      </c>
      <c r="G227" t="s">
        <v>960</v>
      </c>
      <c r="H227" t="s">
        <v>466</v>
      </c>
      <c r="I227">
        <v>41</v>
      </c>
      <c r="J227">
        <v>410</v>
      </c>
      <c r="K227" t="s">
        <v>717</v>
      </c>
      <c r="L227">
        <v>51</v>
      </c>
      <c r="M227">
        <v>510</v>
      </c>
      <c r="N227">
        <v>6701</v>
      </c>
      <c r="O227" t="s">
        <v>223</v>
      </c>
      <c r="P227" t="s">
        <v>223</v>
      </c>
      <c r="Q227" t="s">
        <v>961</v>
      </c>
      <c r="R227">
        <v>83</v>
      </c>
      <c r="S227">
        <v>35</v>
      </c>
      <c r="T227">
        <v>40</v>
      </c>
      <c r="U227">
        <v>1204</v>
      </c>
      <c r="V227">
        <v>1035</v>
      </c>
      <c r="W227">
        <v>203</v>
      </c>
      <c r="X227">
        <v>1029</v>
      </c>
      <c r="Y227">
        <v>1339</v>
      </c>
      <c r="Z227">
        <v>181</v>
      </c>
      <c r="AA227">
        <v>17</v>
      </c>
      <c r="AB227">
        <v>117</v>
      </c>
      <c r="AC227">
        <v>71</v>
      </c>
      <c r="AD227">
        <v>83</v>
      </c>
      <c r="AE227">
        <v>27</v>
      </c>
      <c r="AF227">
        <v>21</v>
      </c>
      <c r="AG227">
        <v>70</v>
      </c>
      <c r="AH227">
        <v>20</v>
      </c>
      <c r="AI227">
        <v>22</v>
      </c>
      <c r="AJ227">
        <v>46</v>
      </c>
      <c r="AK227">
        <v>45</v>
      </c>
      <c r="AL227">
        <v>34</v>
      </c>
      <c r="AM227">
        <v>96</v>
      </c>
      <c r="AN227">
        <v>79</v>
      </c>
      <c r="AO227">
        <v>61</v>
      </c>
      <c r="AP227">
        <v>100</v>
      </c>
      <c r="AQ227">
        <v>45</v>
      </c>
      <c r="AR227">
        <v>32</v>
      </c>
      <c r="AS227">
        <v>115</v>
      </c>
      <c r="AT227">
        <v>15</v>
      </c>
      <c r="AU227">
        <v>17</v>
      </c>
      <c r="AV227">
        <v>90</v>
      </c>
      <c r="AW227">
        <v>111</v>
      </c>
      <c r="AX227">
        <v>57</v>
      </c>
      <c r="AY227">
        <v>279</v>
      </c>
      <c r="AZ227">
        <v>231</v>
      </c>
      <c r="BA227">
        <v>95</v>
      </c>
      <c r="BB227">
        <v>382</v>
      </c>
      <c r="BC227">
        <v>630</v>
      </c>
      <c r="BD227">
        <v>129</v>
      </c>
      <c r="BE227">
        <v>828</v>
      </c>
      <c r="BF227">
        <v>843</v>
      </c>
      <c r="BG227">
        <v>445</v>
      </c>
      <c r="BH227">
        <v>463</v>
      </c>
    </row>
    <row r="228" spans="1:60">
      <c r="A228" t="s">
        <v>962</v>
      </c>
      <c r="B228" t="s">
        <v>962</v>
      </c>
      <c r="C228" t="s">
        <v>962</v>
      </c>
      <c r="D228" t="s">
        <v>962</v>
      </c>
      <c r="E228" t="s">
        <v>962</v>
      </c>
      <c r="F228" t="s">
        <v>962</v>
      </c>
      <c r="G228" t="s">
        <v>962</v>
      </c>
      <c r="H228" t="s">
        <v>466</v>
      </c>
      <c r="I228">
        <v>41</v>
      </c>
      <c r="J228">
        <v>410</v>
      </c>
      <c r="K228" t="s">
        <v>717</v>
      </c>
      <c r="L228">
        <v>51</v>
      </c>
      <c r="M228">
        <v>510</v>
      </c>
      <c r="N228">
        <v>6702</v>
      </c>
      <c r="O228" t="s">
        <v>224</v>
      </c>
      <c r="P228" t="s">
        <v>224</v>
      </c>
      <c r="Q228" t="s">
        <v>963</v>
      </c>
      <c r="R228">
        <v>50</v>
      </c>
      <c r="S228">
        <v>91</v>
      </c>
      <c r="T228">
        <v>88</v>
      </c>
      <c r="U228">
        <v>969</v>
      </c>
      <c r="V228">
        <v>1053</v>
      </c>
      <c r="W228">
        <v>220</v>
      </c>
      <c r="X228">
        <v>1126</v>
      </c>
      <c r="Y228">
        <v>1329</v>
      </c>
      <c r="Z228">
        <v>210</v>
      </c>
      <c r="AA228">
        <v>66</v>
      </c>
      <c r="AB228">
        <v>56</v>
      </c>
      <c r="AC228">
        <v>41</v>
      </c>
      <c r="AD228">
        <v>54</v>
      </c>
      <c r="AE228">
        <v>18</v>
      </c>
      <c r="AF228">
        <v>19</v>
      </c>
      <c r="AG228">
        <v>22</v>
      </c>
      <c r="AH228">
        <v>80</v>
      </c>
      <c r="AI228">
        <v>77</v>
      </c>
      <c r="AJ228">
        <v>68</v>
      </c>
      <c r="AK228">
        <v>88</v>
      </c>
      <c r="AL228">
        <v>78</v>
      </c>
      <c r="AM228">
        <v>58</v>
      </c>
      <c r="AN228">
        <v>56</v>
      </c>
      <c r="AO228">
        <v>36</v>
      </c>
      <c r="AP228">
        <v>120</v>
      </c>
      <c r="AQ228">
        <v>60</v>
      </c>
      <c r="AR228">
        <v>61</v>
      </c>
      <c r="AS228">
        <v>95</v>
      </c>
      <c r="AT228">
        <v>115</v>
      </c>
      <c r="AU228">
        <v>52</v>
      </c>
      <c r="AV228">
        <v>181</v>
      </c>
      <c r="AW228">
        <v>128</v>
      </c>
      <c r="AX228">
        <v>51</v>
      </c>
      <c r="AY228">
        <v>245</v>
      </c>
      <c r="AZ228">
        <v>295</v>
      </c>
      <c r="BA228">
        <v>99</v>
      </c>
      <c r="BB228">
        <v>436</v>
      </c>
      <c r="BC228">
        <v>525</v>
      </c>
      <c r="BD228">
        <v>129</v>
      </c>
      <c r="BE228">
        <v>728</v>
      </c>
      <c r="BF228">
        <v>756</v>
      </c>
      <c r="BG228">
        <v>623</v>
      </c>
      <c r="BH228">
        <v>609</v>
      </c>
    </row>
    <row r="229" spans="1:60">
      <c r="A229" t="s">
        <v>964</v>
      </c>
      <c r="B229" t="s">
        <v>964</v>
      </c>
      <c r="C229" t="s">
        <v>964</v>
      </c>
      <c r="D229" t="s">
        <v>964</v>
      </c>
      <c r="E229" t="s">
        <v>964</v>
      </c>
      <c r="F229" t="s">
        <v>964</v>
      </c>
      <c r="G229" t="s">
        <v>964</v>
      </c>
      <c r="H229" t="s">
        <v>466</v>
      </c>
      <c r="I229">
        <v>41</v>
      </c>
      <c r="J229">
        <v>410</v>
      </c>
      <c r="K229" t="s">
        <v>717</v>
      </c>
      <c r="L229">
        <v>51</v>
      </c>
      <c r="M229">
        <v>510</v>
      </c>
      <c r="N229">
        <v>6801</v>
      </c>
      <c r="O229" t="s">
        <v>225</v>
      </c>
      <c r="P229" t="s">
        <v>225</v>
      </c>
      <c r="Q229" t="s">
        <v>965</v>
      </c>
      <c r="R229">
        <v>11</v>
      </c>
      <c r="S229">
        <v>53</v>
      </c>
      <c r="T229">
        <v>54</v>
      </c>
      <c r="U229">
        <v>599</v>
      </c>
      <c r="V229">
        <v>648</v>
      </c>
      <c r="W229">
        <v>166</v>
      </c>
      <c r="X229">
        <v>908</v>
      </c>
      <c r="Y229">
        <v>1025</v>
      </c>
      <c r="Z229">
        <v>153</v>
      </c>
      <c r="AA229">
        <v>123</v>
      </c>
      <c r="AB229">
        <v>72</v>
      </c>
      <c r="AC229">
        <v>38</v>
      </c>
      <c r="AD229">
        <v>52</v>
      </c>
      <c r="AE229">
        <v>47</v>
      </c>
      <c r="AF229">
        <v>46</v>
      </c>
      <c r="AG229">
        <v>50</v>
      </c>
      <c r="AH229">
        <v>52</v>
      </c>
      <c r="AI229">
        <v>50</v>
      </c>
      <c r="AJ229">
        <v>25</v>
      </c>
      <c r="AK229">
        <v>30</v>
      </c>
      <c r="AL229">
        <v>37</v>
      </c>
      <c r="AM229">
        <v>73</v>
      </c>
      <c r="AN229">
        <v>48</v>
      </c>
      <c r="AO229">
        <v>35</v>
      </c>
      <c r="AP229">
        <v>60</v>
      </c>
      <c r="AQ229">
        <v>20</v>
      </c>
      <c r="AR229">
        <v>22</v>
      </c>
      <c r="AS229">
        <v>47</v>
      </c>
      <c r="AT229">
        <v>53</v>
      </c>
      <c r="AU229">
        <v>40</v>
      </c>
      <c r="AV229">
        <v>48</v>
      </c>
      <c r="AW229">
        <v>62</v>
      </c>
      <c r="AX229">
        <v>36</v>
      </c>
      <c r="AY229">
        <v>113</v>
      </c>
      <c r="AZ229">
        <v>107</v>
      </c>
      <c r="BA229">
        <v>43</v>
      </c>
      <c r="BB229">
        <v>389</v>
      </c>
      <c r="BC229">
        <v>497</v>
      </c>
      <c r="BD229">
        <v>102</v>
      </c>
      <c r="BE229">
        <v>570</v>
      </c>
      <c r="BF229">
        <v>598</v>
      </c>
      <c r="BG229">
        <v>418</v>
      </c>
      <c r="BH229">
        <v>408</v>
      </c>
    </row>
    <row r="230" spans="1:60">
      <c r="A230" t="s">
        <v>966</v>
      </c>
      <c r="B230" t="s">
        <v>966</v>
      </c>
      <c r="C230" t="s">
        <v>966</v>
      </c>
      <c r="D230" t="s">
        <v>966</v>
      </c>
      <c r="E230" t="s">
        <v>966</v>
      </c>
      <c r="F230" t="s">
        <v>966</v>
      </c>
      <c r="G230" t="s">
        <v>966</v>
      </c>
      <c r="H230" t="s">
        <v>466</v>
      </c>
      <c r="I230">
        <v>41</v>
      </c>
      <c r="J230">
        <v>410</v>
      </c>
      <c r="K230" t="s">
        <v>717</v>
      </c>
      <c r="L230">
        <v>51</v>
      </c>
      <c r="M230">
        <v>510</v>
      </c>
      <c r="N230">
        <v>6802</v>
      </c>
      <c r="O230" t="s">
        <v>226</v>
      </c>
      <c r="P230" t="s">
        <v>226</v>
      </c>
      <c r="Q230" t="s">
        <v>967</v>
      </c>
      <c r="R230">
        <v>13</v>
      </c>
      <c r="S230">
        <v>0</v>
      </c>
      <c r="T230">
        <v>34</v>
      </c>
      <c r="U230">
        <v>775</v>
      </c>
      <c r="V230">
        <v>695</v>
      </c>
      <c r="W230">
        <v>137</v>
      </c>
      <c r="X230">
        <v>1597</v>
      </c>
      <c r="Y230">
        <v>1794</v>
      </c>
      <c r="Z230">
        <v>236</v>
      </c>
      <c r="AA230">
        <v>89</v>
      </c>
      <c r="AB230">
        <v>91</v>
      </c>
      <c r="AC230">
        <v>53</v>
      </c>
      <c r="AD230">
        <v>19</v>
      </c>
      <c r="AE230">
        <v>20</v>
      </c>
      <c r="AF230">
        <v>24</v>
      </c>
      <c r="AG230">
        <v>73</v>
      </c>
      <c r="AH230">
        <v>61</v>
      </c>
      <c r="AI230">
        <v>55</v>
      </c>
      <c r="AJ230">
        <v>25</v>
      </c>
      <c r="AK230">
        <v>57</v>
      </c>
      <c r="AL230">
        <v>34</v>
      </c>
      <c r="AM230">
        <v>61</v>
      </c>
      <c r="AN230">
        <v>56</v>
      </c>
      <c r="AO230">
        <v>49</v>
      </c>
      <c r="AP230">
        <v>57</v>
      </c>
      <c r="AQ230">
        <v>73</v>
      </c>
      <c r="AR230">
        <v>59</v>
      </c>
      <c r="AS230">
        <v>66</v>
      </c>
      <c r="AT230">
        <v>42</v>
      </c>
      <c r="AU230">
        <v>33</v>
      </c>
      <c r="AV230">
        <v>120</v>
      </c>
      <c r="AW230">
        <v>58</v>
      </c>
      <c r="AX230">
        <v>38</v>
      </c>
      <c r="AY230">
        <v>302</v>
      </c>
      <c r="AZ230">
        <v>116</v>
      </c>
      <c r="BA230">
        <v>51</v>
      </c>
      <c r="BB230">
        <v>606</v>
      </c>
      <c r="BC230">
        <v>852</v>
      </c>
      <c r="BD230">
        <v>157</v>
      </c>
      <c r="BE230">
        <v>1036</v>
      </c>
      <c r="BF230">
        <v>1031</v>
      </c>
      <c r="BG230">
        <v>376</v>
      </c>
      <c r="BH230">
        <v>391</v>
      </c>
    </row>
    <row r="231" spans="1:60">
      <c r="A231" t="s">
        <v>968</v>
      </c>
      <c r="B231" t="s">
        <v>969</v>
      </c>
      <c r="C231" t="s">
        <v>969</v>
      </c>
      <c r="D231" t="s">
        <v>969</v>
      </c>
      <c r="E231" t="s">
        <v>968</v>
      </c>
      <c r="F231" t="s">
        <v>968</v>
      </c>
      <c r="G231" t="s">
        <v>968</v>
      </c>
      <c r="H231" t="s">
        <v>466</v>
      </c>
      <c r="I231">
        <v>41</v>
      </c>
      <c r="J231">
        <v>410</v>
      </c>
      <c r="K231" t="s">
        <v>717</v>
      </c>
      <c r="L231">
        <v>51</v>
      </c>
      <c r="M231">
        <v>510</v>
      </c>
      <c r="N231">
        <v>6900</v>
      </c>
      <c r="O231" t="s">
        <v>297</v>
      </c>
      <c r="P231" t="s">
        <v>297</v>
      </c>
      <c r="Q231" t="s">
        <v>970</v>
      </c>
      <c r="R231">
        <v>4</v>
      </c>
      <c r="S231">
        <v>20</v>
      </c>
      <c r="T231">
        <v>44</v>
      </c>
      <c r="U231">
        <v>506</v>
      </c>
      <c r="V231">
        <v>468</v>
      </c>
      <c r="W231">
        <v>123</v>
      </c>
      <c r="X231">
        <v>1377</v>
      </c>
      <c r="Y231">
        <v>1392</v>
      </c>
      <c r="Z231">
        <v>198</v>
      </c>
      <c r="AA231">
        <v>0</v>
      </c>
      <c r="AB231">
        <v>5</v>
      </c>
      <c r="AC231">
        <v>10</v>
      </c>
      <c r="AD231">
        <v>36</v>
      </c>
      <c r="AE231">
        <v>10</v>
      </c>
      <c r="AF231">
        <v>17</v>
      </c>
      <c r="AG231">
        <v>11</v>
      </c>
      <c r="AH231">
        <v>8</v>
      </c>
      <c r="AI231">
        <v>11</v>
      </c>
      <c r="AJ231">
        <v>27</v>
      </c>
      <c r="AK231">
        <v>65</v>
      </c>
      <c r="AL231">
        <v>53</v>
      </c>
      <c r="AM231">
        <v>15</v>
      </c>
      <c r="AN231">
        <v>12</v>
      </c>
      <c r="AO231">
        <v>19</v>
      </c>
      <c r="AP231">
        <v>37</v>
      </c>
      <c r="AQ231">
        <v>0</v>
      </c>
      <c r="AR231">
        <v>12</v>
      </c>
      <c r="AS231">
        <v>30</v>
      </c>
      <c r="AT231">
        <v>12</v>
      </c>
      <c r="AU231">
        <v>19</v>
      </c>
      <c r="AV231">
        <v>47</v>
      </c>
      <c r="AW231">
        <v>22</v>
      </c>
      <c r="AX231">
        <v>29</v>
      </c>
      <c r="AY231">
        <v>123</v>
      </c>
      <c r="AZ231">
        <v>123</v>
      </c>
      <c r="BA231">
        <v>60</v>
      </c>
      <c r="BB231">
        <v>686</v>
      </c>
      <c r="BC231">
        <v>753</v>
      </c>
      <c r="BD231">
        <v>126</v>
      </c>
      <c r="BE231">
        <v>924</v>
      </c>
      <c r="BF231">
        <v>942</v>
      </c>
      <c r="BG231">
        <v>91</v>
      </c>
      <c r="BH231">
        <v>117</v>
      </c>
    </row>
    <row r="232" spans="1:60">
      <c r="A232" t="s">
        <v>971</v>
      </c>
      <c r="B232" t="s">
        <v>972</v>
      </c>
      <c r="C232" t="s">
        <v>972</v>
      </c>
      <c r="D232" t="s">
        <v>972</v>
      </c>
      <c r="E232" t="s">
        <v>971</v>
      </c>
      <c r="F232" t="s">
        <v>971</v>
      </c>
      <c r="G232" t="s">
        <v>971</v>
      </c>
      <c r="H232" t="s">
        <v>466</v>
      </c>
      <c r="I232">
        <v>41</v>
      </c>
      <c r="J232">
        <v>410</v>
      </c>
      <c r="K232" t="s">
        <v>717</v>
      </c>
      <c r="L232">
        <v>51</v>
      </c>
      <c r="M232">
        <v>510</v>
      </c>
      <c r="N232">
        <v>7000</v>
      </c>
      <c r="O232" t="s">
        <v>227</v>
      </c>
      <c r="P232" t="s">
        <v>227</v>
      </c>
      <c r="Q232" t="s">
        <v>973</v>
      </c>
      <c r="R232">
        <v>8</v>
      </c>
      <c r="S232">
        <v>27</v>
      </c>
      <c r="T232">
        <v>52</v>
      </c>
      <c r="U232">
        <v>1182</v>
      </c>
      <c r="V232">
        <v>1282</v>
      </c>
      <c r="W232">
        <v>232</v>
      </c>
      <c r="X232">
        <v>2326</v>
      </c>
      <c r="Y232">
        <v>4572</v>
      </c>
      <c r="Z232">
        <v>396</v>
      </c>
      <c r="AA232">
        <v>35</v>
      </c>
      <c r="AB232">
        <v>41</v>
      </c>
      <c r="AC232">
        <v>39</v>
      </c>
      <c r="AD232">
        <v>50</v>
      </c>
      <c r="AE232">
        <v>35</v>
      </c>
      <c r="AF232">
        <v>32</v>
      </c>
      <c r="AG232">
        <v>24</v>
      </c>
      <c r="AH232">
        <v>91</v>
      </c>
      <c r="AI232">
        <v>74</v>
      </c>
      <c r="AJ232">
        <v>23</v>
      </c>
      <c r="AK232">
        <v>53</v>
      </c>
      <c r="AL232">
        <v>62</v>
      </c>
      <c r="AM232">
        <v>61</v>
      </c>
      <c r="AN232">
        <v>29</v>
      </c>
      <c r="AO232">
        <v>32</v>
      </c>
      <c r="AP232">
        <v>17</v>
      </c>
      <c r="AQ232">
        <v>13</v>
      </c>
      <c r="AR232">
        <v>20</v>
      </c>
      <c r="AS232">
        <v>56</v>
      </c>
      <c r="AT232">
        <v>26</v>
      </c>
      <c r="AU232">
        <v>21</v>
      </c>
      <c r="AV232">
        <v>104</v>
      </c>
      <c r="AW232">
        <v>140</v>
      </c>
      <c r="AX232">
        <v>99</v>
      </c>
      <c r="AY232">
        <v>255</v>
      </c>
      <c r="AZ232">
        <v>297</v>
      </c>
      <c r="BA232">
        <v>132</v>
      </c>
      <c r="BB232">
        <v>1279</v>
      </c>
      <c r="BC232">
        <v>2404</v>
      </c>
      <c r="BD232">
        <v>272</v>
      </c>
      <c r="BE232">
        <v>1774</v>
      </c>
      <c r="BF232">
        <v>2698</v>
      </c>
      <c r="BG232">
        <v>129</v>
      </c>
      <c r="BH232">
        <v>434</v>
      </c>
    </row>
    <row r="233" spans="1:60">
      <c r="A233" t="s">
        <v>974</v>
      </c>
      <c r="B233" t="s">
        <v>975</v>
      </c>
      <c r="C233" t="s">
        <v>975</v>
      </c>
      <c r="D233" t="s">
        <v>975</v>
      </c>
      <c r="E233" t="s">
        <v>974</v>
      </c>
      <c r="F233" t="s">
        <v>974</v>
      </c>
      <c r="G233" t="s">
        <v>974</v>
      </c>
      <c r="H233" t="s">
        <v>466</v>
      </c>
      <c r="I233">
        <v>41</v>
      </c>
      <c r="J233">
        <v>410</v>
      </c>
      <c r="K233" t="s">
        <v>717</v>
      </c>
      <c r="L233">
        <v>51</v>
      </c>
      <c r="M233">
        <v>510</v>
      </c>
      <c r="N233">
        <v>7100</v>
      </c>
      <c r="O233" t="s">
        <v>298</v>
      </c>
      <c r="P233" t="s">
        <v>298</v>
      </c>
      <c r="Q233" t="s">
        <v>976</v>
      </c>
      <c r="R233">
        <v>107</v>
      </c>
      <c r="S233">
        <v>32</v>
      </c>
      <c r="T233">
        <v>41</v>
      </c>
      <c r="U233">
        <v>1289</v>
      </c>
      <c r="V233">
        <v>1147</v>
      </c>
      <c r="W233">
        <v>219</v>
      </c>
      <c r="X233">
        <v>822</v>
      </c>
      <c r="Y233">
        <v>993</v>
      </c>
      <c r="Z233">
        <v>180</v>
      </c>
      <c r="AA233">
        <v>58</v>
      </c>
      <c r="AB233">
        <v>19</v>
      </c>
      <c r="AC233">
        <v>20</v>
      </c>
      <c r="AD233">
        <v>40</v>
      </c>
      <c r="AE233">
        <v>16</v>
      </c>
      <c r="AF233">
        <v>21</v>
      </c>
      <c r="AG233">
        <v>43</v>
      </c>
      <c r="AH233">
        <v>45</v>
      </c>
      <c r="AI233">
        <v>53</v>
      </c>
      <c r="AJ233">
        <v>71</v>
      </c>
      <c r="AK233">
        <v>18</v>
      </c>
      <c r="AL233">
        <v>27</v>
      </c>
      <c r="AM233">
        <v>57</v>
      </c>
      <c r="AN233">
        <v>40</v>
      </c>
      <c r="AO233">
        <v>53</v>
      </c>
      <c r="AP233">
        <v>80</v>
      </c>
      <c r="AQ233">
        <v>60</v>
      </c>
      <c r="AR233">
        <v>45</v>
      </c>
      <c r="AS233">
        <v>56</v>
      </c>
      <c r="AT233">
        <v>19</v>
      </c>
      <c r="AU233">
        <v>21</v>
      </c>
      <c r="AV233">
        <v>89</v>
      </c>
      <c r="AW233">
        <v>91</v>
      </c>
      <c r="AX233">
        <v>62</v>
      </c>
      <c r="AY233">
        <v>242</v>
      </c>
      <c r="AZ233">
        <v>248</v>
      </c>
      <c r="BA233">
        <v>97</v>
      </c>
      <c r="BB233">
        <v>487</v>
      </c>
      <c r="BC233">
        <v>634</v>
      </c>
      <c r="BD233">
        <v>148</v>
      </c>
      <c r="BE233">
        <v>1016</v>
      </c>
      <c r="BF233">
        <v>1003</v>
      </c>
      <c r="BG233">
        <v>197</v>
      </c>
      <c r="BH233">
        <v>213</v>
      </c>
    </row>
    <row r="234" spans="1:60">
      <c r="A234" t="s">
        <v>977</v>
      </c>
      <c r="B234" t="s">
        <v>978</v>
      </c>
      <c r="C234" t="s">
        <v>978</v>
      </c>
      <c r="H234" t="s">
        <v>466</v>
      </c>
      <c r="I234">
        <v>41</v>
      </c>
      <c r="J234">
        <v>410</v>
      </c>
      <c r="K234" t="s">
        <v>717</v>
      </c>
      <c r="L234">
        <v>51</v>
      </c>
      <c r="M234">
        <v>510</v>
      </c>
      <c r="N234">
        <v>7200</v>
      </c>
    </row>
    <row r="235" spans="1:60">
      <c r="A235" t="s">
        <v>979</v>
      </c>
      <c r="D235" t="s">
        <v>979</v>
      </c>
      <c r="E235" t="s">
        <v>979</v>
      </c>
      <c r="F235" t="s">
        <v>979</v>
      </c>
      <c r="G235" t="s">
        <v>979</v>
      </c>
      <c r="H235" t="s">
        <v>466</v>
      </c>
      <c r="I235">
        <v>41</v>
      </c>
      <c r="J235">
        <v>410</v>
      </c>
      <c r="K235" t="s">
        <v>717</v>
      </c>
      <c r="L235">
        <v>51</v>
      </c>
      <c r="M235">
        <v>510</v>
      </c>
      <c r="N235">
        <v>7201</v>
      </c>
      <c r="O235" t="s">
        <v>228</v>
      </c>
      <c r="P235" t="s">
        <v>228</v>
      </c>
      <c r="Q235" t="s">
        <v>980</v>
      </c>
      <c r="R235">
        <v>36</v>
      </c>
      <c r="S235">
        <v>25</v>
      </c>
      <c r="T235">
        <v>51</v>
      </c>
      <c r="U235">
        <v>1266</v>
      </c>
      <c r="V235">
        <v>1299</v>
      </c>
      <c r="W235">
        <v>199</v>
      </c>
      <c r="X235">
        <v>540</v>
      </c>
      <c r="Y235">
        <v>476</v>
      </c>
      <c r="Z235">
        <v>118</v>
      </c>
      <c r="AA235">
        <v>117</v>
      </c>
      <c r="AB235">
        <v>57</v>
      </c>
      <c r="AC235">
        <v>45</v>
      </c>
      <c r="AD235">
        <v>84</v>
      </c>
      <c r="AE235">
        <v>105</v>
      </c>
      <c r="AF235">
        <v>55</v>
      </c>
      <c r="AG235">
        <v>74</v>
      </c>
      <c r="AH235">
        <v>143</v>
      </c>
      <c r="AI235">
        <v>66</v>
      </c>
      <c r="AJ235">
        <v>74</v>
      </c>
      <c r="AK235">
        <v>68</v>
      </c>
      <c r="AL235">
        <v>69</v>
      </c>
      <c r="AM235">
        <v>84</v>
      </c>
      <c r="AN235">
        <v>44</v>
      </c>
      <c r="AO235">
        <v>35</v>
      </c>
      <c r="AP235">
        <v>127</v>
      </c>
      <c r="AQ235">
        <v>49</v>
      </c>
      <c r="AR235">
        <v>38</v>
      </c>
      <c r="AS235">
        <v>44</v>
      </c>
      <c r="AT235">
        <v>79</v>
      </c>
      <c r="AU235">
        <v>44</v>
      </c>
      <c r="AV235">
        <v>125</v>
      </c>
      <c r="AW235">
        <v>130</v>
      </c>
      <c r="AX235">
        <v>63</v>
      </c>
      <c r="AY235">
        <v>208</v>
      </c>
      <c r="AZ235">
        <v>220</v>
      </c>
      <c r="BA235">
        <v>80</v>
      </c>
      <c r="BB235">
        <v>293</v>
      </c>
      <c r="BC235">
        <v>305</v>
      </c>
      <c r="BD235">
        <v>99</v>
      </c>
      <c r="BE235">
        <v>1012</v>
      </c>
      <c r="BF235">
        <v>1053</v>
      </c>
      <c r="BG235">
        <v>212</v>
      </c>
      <c r="BH235">
        <v>227</v>
      </c>
    </row>
    <row r="236" spans="1:60">
      <c r="A236" t="s">
        <v>981</v>
      </c>
      <c r="D236" t="s">
        <v>981</v>
      </c>
      <c r="E236" t="s">
        <v>981</v>
      </c>
      <c r="F236" t="s">
        <v>981</v>
      </c>
      <c r="G236" t="s">
        <v>981</v>
      </c>
      <c r="H236" t="s">
        <v>466</v>
      </c>
      <c r="I236">
        <v>41</v>
      </c>
      <c r="J236">
        <v>410</v>
      </c>
      <c r="K236" t="s">
        <v>717</v>
      </c>
      <c r="L236">
        <v>51</v>
      </c>
      <c r="M236">
        <v>510</v>
      </c>
      <c r="N236">
        <v>7202</v>
      </c>
      <c r="O236" t="s">
        <v>229</v>
      </c>
      <c r="P236" t="s">
        <v>229</v>
      </c>
      <c r="Q236" t="s">
        <v>982</v>
      </c>
      <c r="R236">
        <v>21</v>
      </c>
      <c r="S236">
        <v>25</v>
      </c>
      <c r="T236">
        <v>38</v>
      </c>
      <c r="U236">
        <v>1053</v>
      </c>
      <c r="V236">
        <v>1334</v>
      </c>
      <c r="W236">
        <v>235</v>
      </c>
      <c r="X236">
        <v>342</v>
      </c>
      <c r="Y236">
        <v>540</v>
      </c>
      <c r="Z236">
        <v>142</v>
      </c>
      <c r="AA236">
        <v>48</v>
      </c>
      <c r="AB236">
        <v>21</v>
      </c>
      <c r="AC236">
        <v>25</v>
      </c>
      <c r="AD236">
        <v>40</v>
      </c>
      <c r="AE236">
        <v>22</v>
      </c>
      <c r="AF236">
        <v>25</v>
      </c>
      <c r="AG236">
        <v>24</v>
      </c>
      <c r="AH236">
        <v>103</v>
      </c>
      <c r="AI236">
        <v>79</v>
      </c>
      <c r="AJ236">
        <v>49</v>
      </c>
      <c r="AK236">
        <v>56</v>
      </c>
      <c r="AL236">
        <v>50</v>
      </c>
      <c r="AM236">
        <v>51</v>
      </c>
      <c r="AN236">
        <v>117</v>
      </c>
      <c r="AO236">
        <v>85</v>
      </c>
      <c r="AP236">
        <v>60</v>
      </c>
      <c r="AQ236">
        <v>54</v>
      </c>
      <c r="AR236">
        <v>35</v>
      </c>
      <c r="AS236">
        <v>64</v>
      </c>
      <c r="AT236">
        <v>48</v>
      </c>
      <c r="AU236">
        <v>46</v>
      </c>
      <c r="AV236">
        <v>97</v>
      </c>
      <c r="AW236">
        <v>151</v>
      </c>
      <c r="AX236">
        <v>84</v>
      </c>
      <c r="AY236">
        <v>229</v>
      </c>
      <c r="AZ236">
        <v>179</v>
      </c>
      <c r="BA236">
        <v>85</v>
      </c>
      <c r="BB236">
        <v>179</v>
      </c>
      <c r="BC236">
        <v>399</v>
      </c>
      <c r="BD236">
        <v>108</v>
      </c>
      <c r="BE236">
        <v>629</v>
      </c>
      <c r="BF236">
        <v>828</v>
      </c>
      <c r="BG236">
        <v>231</v>
      </c>
      <c r="BH236">
        <v>325</v>
      </c>
    </row>
    <row r="237" spans="1:60">
      <c r="A237" t="s">
        <v>983</v>
      </c>
      <c r="D237" t="s">
        <v>983</v>
      </c>
      <c r="H237" t="s">
        <v>466</v>
      </c>
      <c r="I237">
        <v>41</v>
      </c>
      <c r="J237">
        <v>410</v>
      </c>
      <c r="K237" t="s">
        <v>717</v>
      </c>
      <c r="L237">
        <v>51</v>
      </c>
      <c r="M237">
        <v>510</v>
      </c>
      <c r="N237">
        <v>7299</v>
      </c>
    </row>
    <row r="238" spans="1:60">
      <c r="A238" t="s">
        <v>984</v>
      </c>
      <c r="B238" t="s">
        <v>985</v>
      </c>
      <c r="C238" t="s">
        <v>985</v>
      </c>
      <c r="D238" t="s">
        <v>985</v>
      </c>
      <c r="E238" t="s">
        <v>984</v>
      </c>
      <c r="F238" t="s">
        <v>984</v>
      </c>
      <c r="G238" t="s">
        <v>984</v>
      </c>
      <c r="H238" t="s">
        <v>466</v>
      </c>
      <c r="I238">
        <v>41</v>
      </c>
      <c r="J238">
        <v>410</v>
      </c>
      <c r="K238" t="s">
        <v>717</v>
      </c>
      <c r="L238">
        <v>51</v>
      </c>
      <c r="M238">
        <v>510</v>
      </c>
      <c r="N238">
        <v>7300</v>
      </c>
      <c r="O238" t="s">
        <v>230</v>
      </c>
      <c r="P238" t="s">
        <v>230</v>
      </c>
      <c r="Q238" t="s">
        <v>986</v>
      </c>
      <c r="R238">
        <v>143</v>
      </c>
      <c r="S238">
        <v>117</v>
      </c>
      <c r="T238">
        <v>58</v>
      </c>
      <c r="U238">
        <v>1381</v>
      </c>
      <c r="V238">
        <v>1169</v>
      </c>
      <c r="W238">
        <v>180</v>
      </c>
      <c r="X238">
        <v>51</v>
      </c>
      <c r="Y238">
        <v>165</v>
      </c>
      <c r="Z238">
        <v>97</v>
      </c>
      <c r="AA238">
        <v>33</v>
      </c>
      <c r="AB238">
        <v>16</v>
      </c>
      <c r="AC238">
        <v>18</v>
      </c>
      <c r="AD238">
        <v>0</v>
      </c>
      <c r="AE238">
        <v>33</v>
      </c>
      <c r="AF238">
        <v>26</v>
      </c>
      <c r="AG238">
        <v>20</v>
      </c>
      <c r="AH238">
        <v>5</v>
      </c>
      <c r="AI238">
        <v>8</v>
      </c>
      <c r="AJ238">
        <v>22</v>
      </c>
      <c r="AK238">
        <v>0</v>
      </c>
      <c r="AL238">
        <v>12</v>
      </c>
      <c r="AM238">
        <v>25</v>
      </c>
      <c r="AN238">
        <v>11</v>
      </c>
      <c r="AO238">
        <v>17</v>
      </c>
      <c r="AP238">
        <v>0</v>
      </c>
      <c r="AQ238">
        <v>16</v>
      </c>
      <c r="AR238">
        <v>15</v>
      </c>
      <c r="AS238">
        <v>24</v>
      </c>
      <c r="AT238">
        <v>37</v>
      </c>
      <c r="AU238">
        <v>28</v>
      </c>
      <c r="AV238">
        <v>22</v>
      </c>
      <c r="AW238">
        <v>5</v>
      </c>
      <c r="AX238">
        <v>14</v>
      </c>
      <c r="AY238">
        <v>40</v>
      </c>
      <c r="AZ238">
        <v>5</v>
      </c>
      <c r="BA238">
        <v>14</v>
      </c>
      <c r="BB238">
        <v>39</v>
      </c>
      <c r="BC238">
        <v>63</v>
      </c>
      <c r="BD238">
        <v>59</v>
      </c>
      <c r="BE238">
        <v>120</v>
      </c>
      <c r="BF238">
        <v>115</v>
      </c>
      <c r="BG238">
        <v>120</v>
      </c>
      <c r="BH238">
        <v>108</v>
      </c>
    </row>
    <row r="239" spans="1:60">
      <c r="A239" t="s">
        <v>987</v>
      </c>
      <c r="B239" t="s">
        <v>988</v>
      </c>
      <c r="C239" t="s">
        <v>988</v>
      </c>
      <c r="D239" t="s">
        <v>988</v>
      </c>
      <c r="E239" t="s">
        <v>987</v>
      </c>
      <c r="F239" t="s">
        <v>987</v>
      </c>
      <c r="G239" t="s">
        <v>987</v>
      </c>
      <c r="H239" t="s">
        <v>466</v>
      </c>
      <c r="I239">
        <v>41</v>
      </c>
      <c r="J239">
        <v>410</v>
      </c>
      <c r="K239" t="s">
        <v>717</v>
      </c>
      <c r="L239">
        <v>51</v>
      </c>
      <c r="M239">
        <v>510</v>
      </c>
      <c r="N239">
        <v>7400</v>
      </c>
      <c r="O239" t="s">
        <v>231</v>
      </c>
      <c r="P239" t="s">
        <v>231</v>
      </c>
      <c r="Q239" t="s">
        <v>989</v>
      </c>
      <c r="R239">
        <v>245</v>
      </c>
      <c r="S239">
        <v>244</v>
      </c>
      <c r="T239">
        <v>113</v>
      </c>
      <c r="U239">
        <v>1384</v>
      </c>
      <c r="V239">
        <v>1488</v>
      </c>
      <c r="W239">
        <v>219</v>
      </c>
      <c r="X239">
        <v>344</v>
      </c>
      <c r="Y239">
        <v>770</v>
      </c>
      <c r="Z239">
        <v>157</v>
      </c>
      <c r="AA239">
        <v>94</v>
      </c>
      <c r="AB239">
        <v>208</v>
      </c>
      <c r="AC239">
        <v>108</v>
      </c>
      <c r="AD239">
        <v>76</v>
      </c>
      <c r="AE239">
        <v>96</v>
      </c>
      <c r="AF239">
        <v>58</v>
      </c>
      <c r="AG239">
        <v>111</v>
      </c>
      <c r="AH239">
        <v>75</v>
      </c>
      <c r="AI239">
        <v>47</v>
      </c>
      <c r="AJ239">
        <v>76</v>
      </c>
      <c r="AK239">
        <v>73</v>
      </c>
      <c r="AL239">
        <v>43</v>
      </c>
      <c r="AM239">
        <v>86</v>
      </c>
      <c r="AN239">
        <v>109</v>
      </c>
      <c r="AO239">
        <v>63</v>
      </c>
      <c r="AP239">
        <v>84</v>
      </c>
      <c r="AQ239">
        <v>103</v>
      </c>
      <c r="AR239">
        <v>63</v>
      </c>
      <c r="AS239">
        <v>116</v>
      </c>
      <c r="AT239">
        <v>138</v>
      </c>
      <c r="AU239">
        <v>78</v>
      </c>
      <c r="AV239">
        <v>123</v>
      </c>
      <c r="AW239">
        <v>143</v>
      </c>
      <c r="AX239">
        <v>71</v>
      </c>
      <c r="AY239">
        <v>269</v>
      </c>
      <c r="AZ239">
        <v>134</v>
      </c>
      <c r="BA239">
        <v>55</v>
      </c>
      <c r="BB239">
        <v>129</v>
      </c>
      <c r="BC239">
        <v>323</v>
      </c>
      <c r="BD239">
        <v>94</v>
      </c>
      <c r="BE239">
        <v>645</v>
      </c>
      <c r="BF239">
        <v>673</v>
      </c>
      <c r="BG239">
        <v>520</v>
      </c>
      <c r="BH239">
        <v>664</v>
      </c>
    </row>
    <row r="240" spans="1:60">
      <c r="A240" t="s">
        <v>990</v>
      </c>
      <c r="B240" t="s">
        <v>991</v>
      </c>
      <c r="C240" t="s">
        <v>991</v>
      </c>
      <c r="D240" t="s">
        <v>991</v>
      </c>
      <c r="E240" t="s">
        <v>990</v>
      </c>
      <c r="F240" t="s">
        <v>990</v>
      </c>
      <c r="G240" t="s">
        <v>990</v>
      </c>
      <c r="H240" t="s">
        <v>466</v>
      </c>
      <c r="I240">
        <v>41</v>
      </c>
      <c r="J240">
        <v>410</v>
      </c>
      <c r="K240" t="s">
        <v>717</v>
      </c>
      <c r="L240">
        <v>51</v>
      </c>
      <c r="M240">
        <v>510</v>
      </c>
      <c r="N240">
        <v>7500</v>
      </c>
      <c r="O240" t="s">
        <v>232</v>
      </c>
      <c r="P240" t="s">
        <v>232</v>
      </c>
      <c r="Q240" t="s">
        <v>992</v>
      </c>
      <c r="R240">
        <v>254</v>
      </c>
      <c r="S240">
        <v>336</v>
      </c>
      <c r="T240">
        <v>173</v>
      </c>
      <c r="U240">
        <v>2419</v>
      </c>
      <c r="V240">
        <v>2035</v>
      </c>
      <c r="W240">
        <v>302</v>
      </c>
      <c r="X240">
        <v>541</v>
      </c>
      <c r="Y240">
        <v>1239</v>
      </c>
      <c r="Z240">
        <v>310</v>
      </c>
      <c r="AA240">
        <v>166</v>
      </c>
      <c r="AB240">
        <v>160</v>
      </c>
      <c r="AC240">
        <v>98</v>
      </c>
      <c r="AD240">
        <v>116</v>
      </c>
      <c r="AE240">
        <v>73</v>
      </c>
      <c r="AF240">
        <v>62</v>
      </c>
      <c r="AG240">
        <v>122</v>
      </c>
      <c r="AH240">
        <v>54</v>
      </c>
      <c r="AI240">
        <v>40</v>
      </c>
      <c r="AJ240">
        <v>100</v>
      </c>
      <c r="AK240">
        <v>13</v>
      </c>
      <c r="AL240">
        <v>21</v>
      </c>
      <c r="AM240">
        <v>137</v>
      </c>
      <c r="AN240">
        <v>161</v>
      </c>
      <c r="AO240">
        <v>107</v>
      </c>
      <c r="AP240">
        <v>116</v>
      </c>
      <c r="AQ240">
        <v>187</v>
      </c>
      <c r="AR240">
        <v>110</v>
      </c>
      <c r="AS240">
        <v>166</v>
      </c>
      <c r="AT240">
        <v>82</v>
      </c>
      <c r="AU240">
        <v>57</v>
      </c>
      <c r="AV240">
        <v>259</v>
      </c>
      <c r="AW240">
        <v>186</v>
      </c>
      <c r="AX240">
        <v>87</v>
      </c>
      <c r="AY240">
        <v>366</v>
      </c>
      <c r="AZ240">
        <v>280</v>
      </c>
      <c r="BA240">
        <v>98</v>
      </c>
      <c r="BB240">
        <v>236</v>
      </c>
      <c r="BC240">
        <v>712</v>
      </c>
      <c r="BD240">
        <v>182</v>
      </c>
      <c r="BE240">
        <v>1127</v>
      </c>
      <c r="BF240">
        <v>1186</v>
      </c>
      <c r="BG240">
        <v>657</v>
      </c>
      <c r="BH240">
        <v>745</v>
      </c>
    </row>
    <row r="241" spans="1:60">
      <c r="A241" t="s">
        <v>993</v>
      </c>
      <c r="B241" t="s">
        <v>994</v>
      </c>
      <c r="C241" t="s">
        <v>994</v>
      </c>
      <c r="D241" t="s">
        <v>994</v>
      </c>
      <c r="E241" t="s">
        <v>993</v>
      </c>
      <c r="F241" t="s">
        <v>993</v>
      </c>
      <c r="G241" t="s">
        <v>993</v>
      </c>
      <c r="H241" t="s">
        <v>466</v>
      </c>
      <c r="I241">
        <v>41</v>
      </c>
      <c r="J241">
        <v>410</v>
      </c>
      <c r="K241" t="s">
        <v>717</v>
      </c>
      <c r="L241">
        <v>51</v>
      </c>
      <c r="M241">
        <v>510</v>
      </c>
      <c r="N241">
        <v>7600</v>
      </c>
      <c r="O241" t="s">
        <v>233</v>
      </c>
      <c r="P241" t="s">
        <v>233</v>
      </c>
      <c r="Q241" t="s">
        <v>995</v>
      </c>
      <c r="R241">
        <v>351</v>
      </c>
      <c r="S241">
        <v>173</v>
      </c>
      <c r="T241">
        <v>96</v>
      </c>
      <c r="U241">
        <v>1735</v>
      </c>
      <c r="V241">
        <v>1779</v>
      </c>
      <c r="W241">
        <v>261</v>
      </c>
      <c r="X241">
        <v>220</v>
      </c>
      <c r="Y241">
        <v>414</v>
      </c>
      <c r="Z241">
        <v>129</v>
      </c>
      <c r="AA241">
        <v>198</v>
      </c>
      <c r="AB241">
        <v>155</v>
      </c>
      <c r="AC241">
        <v>81</v>
      </c>
      <c r="AD241">
        <v>154</v>
      </c>
      <c r="AE241">
        <v>159</v>
      </c>
      <c r="AF241">
        <v>87</v>
      </c>
      <c r="AG241">
        <v>119</v>
      </c>
      <c r="AH241">
        <v>115</v>
      </c>
      <c r="AI241">
        <v>86</v>
      </c>
      <c r="AJ241">
        <v>134</v>
      </c>
      <c r="AK241">
        <v>38</v>
      </c>
      <c r="AL241">
        <v>25</v>
      </c>
      <c r="AM241">
        <v>102</v>
      </c>
      <c r="AN241">
        <v>74</v>
      </c>
      <c r="AO241">
        <v>54</v>
      </c>
      <c r="AP241">
        <v>111</v>
      </c>
      <c r="AQ241">
        <v>127</v>
      </c>
      <c r="AR241">
        <v>86</v>
      </c>
      <c r="AS241">
        <v>64</v>
      </c>
      <c r="AT241">
        <v>67</v>
      </c>
      <c r="AU241">
        <v>47</v>
      </c>
      <c r="AV241">
        <v>112</v>
      </c>
      <c r="AW241">
        <v>107</v>
      </c>
      <c r="AX241">
        <v>57</v>
      </c>
      <c r="AY241">
        <v>253</v>
      </c>
      <c r="AZ241">
        <v>183</v>
      </c>
      <c r="BA241">
        <v>71</v>
      </c>
      <c r="BB241">
        <v>126</v>
      </c>
      <c r="BC241">
        <v>289</v>
      </c>
      <c r="BD241">
        <v>98</v>
      </c>
      <c r="BE241">
        <v>820</v>
      </c>
      <c r="BF241">
        <v>735</v>
      </c>
      <c r="BG241">
        <v>491</v>
      </c>
      <c r="BH241">
        <v>550</v>
      </c>
    </row>
    <row r="242" spans="1:60">
      <c r="A242" t="s">
        <v>996</v>
      </c>
      <c r="B242" t="s">
        <v>997</v>
      </c>
      <c r="C242" t="s">
        <v>997</v>
      </c>
      <c r="D242" t="s">
        <v>997</v>
      </c>
      <c r="E242" t="s">
        <v>996</v>
      </c>
      <c r="F242" t="s">
        <v>996</v>
      </c>
      <c r="G242" t="s">
        <v>996</v>
      </c>
      <c r="H242" t="s">
        <v>466</v>
      </c>
      <c r="I242">
        <v>41</v>
      </c>
      <c r="J242">
        <v>410</v>
      </c>
      <c r="K242" t="s">
        <v>717</v>
      </c>
      <c r="L242">
        <v>51</v>
      </c>
      <c r="M242">
        <v>510</v>
      </c>
      <c r="N242">
        <v>7700</v>
      </c>
      <c r="O242" t="s">
        <v>234</v>
      </c>
      <c r="P242" t="s">
        <v>234</v>
      </c>
      <c r="Q242" t="s">
        <v>998</v>
      </c>
      <c r="R242">
        <v>66</v>
      </c>
      <c r="S242">
        <v>97</v>
      </c>
      <c r="T242">
        <v>52</v>
      </c>
      <c r="U242">
        <v>1102</v>
      </c>
      <c r="V242">
        <v>916</v>
      </c>
      <c r="W242">
        <v>158</v>
      </c>
      <c r="X242">
        <v>93</v>
      </c>
      <c r="Y242">
        <v>280</v>
      </c>
      <c r="Z242">
        <v>89</v>
      </c>
      <c r="AA242">
        <v>66</v>
      </c>
      <c r="AB242">
        <v>31</v>
      </c>
      <c r="AC242">
        <v>27</v>
      </c>
      <c r="AD242">
        <v>43</v>
      </c>
      <c r="AE242">
        <v>29</v>
      </c>
      <c r="AF242">
        <v>25</v>
      </c>
      <c r="AG242">
        <v>58</v>
      </c>
      <c r="AH242">
        <v>44</v>
      </c>
      <c r="AI242">
        <v>36</v>
      </c>
      <c r="AJ242">
        <v>48</v>
      </c>
      <c r="AK242">
        <v>86</v>
      </c>
      <c r="AL242">
        <v>65</v>
      </c>
      <c r="AM242">
        <v>68</v>
      </c>
      <c r="AN242">
        <v>30</v>
      </c>
      <c r="AO242">
        <v>26</v>
      </c>
      <c r="AP242">
        <v>69</v>
      </c>
      <c r="AQ242">
        <v>32</v>
      </c>
      <c r="AR242">
        <v>25</v>
      </c>
      <c r="AS242">
        <v>31</v>
      </c>
      <c r="AT242">
        <v>79</v>
      </c>
      <c r="AU242">
        <v>43</v>
      </c>
      <c r="AV242">
        <v>81</v>
      </c>
      <c r="AW242">
        <v>54</v>
      </c>
      <c r="AX242">
        <v>36</v>
      </c>
      <c r="AY242">
        <v>186</v>
      </c>
      <c r="AZ242">
        <v>203</v>
      </c>
      <c r="BA242">
        <v>64</v>
      </c>
      <c r="BB242">
        <v>80</v>
      </c>
      <c r="BC242">
        <v>120</v>
      </c>
      <c r="BD242">
        <v>57</v>
      </c>
      <c r="BE242">
        <v>633</v>
      </c>
      <c r="BF242">
        <v>581</v>
      </c>
      <c r="BG242">
        <v>167</v>
      </c>
      <c r="BH242">
        <v>202</v>
      </c>
    </row>
    <row r="243" spans="1:60">
      <c r="A243" t="s">
        <v>999</v>
      </c>
      <c r="B243" t="s">
        <v>1000</v>
      </c>
      <c r="C243" t="s">
        <v>1000</v>
      </c>
      <c r="D243" t="s">
        <v>1000</v>
      </c>
      <c r="E243" t="s">
        <v>999</v>
      </c>
      <c r="F243" t="s">
        <v>999</v>
      </c>
      <c r="G243" t="s">
        <v>999</v>
      </c>
      <c r="H243" t="s">
        <v>466</v>
      </c>
      <c r="I243">
        <v>41</v>
      </c>
      <c r="J243">
        <v>410</v>
      </c>
      <c r="K243" t="s">
        <v>717</v>
      </c>
      <c r="L243">
        <v>51</v>
      </c>
      <c r="M243">
        <v>510</v>
      </c>
      <c r="N243">
        <v>7800</v>
      </c>
      <c r="O243" t="s">
        <v>299</v>
      </c>
      <c r="P243" t="s">
        <v>299</v>
      </c>
      <c r="Q243" t="s">
        <v>1001</v>
      </c>
      <c r="R243">
        <v>46</v>
      </c>
      <c r="S243">
        <v>137</v>
      </c>
      <c r="T243">
        <v>78</v>
      </c>
      <c r="U243">
        <v>832</v>
      </c>
      <c r="V243">
        <v>913</v>
      </c>
      <c r="W243">
        <v>156</v>
      </c>
      <c r="X243">
        <v>249</v>
      </c>
      <c r="Y243">
        <v>326</v>
      </c>
      <c r="Z243">
        <v>72</v>
      </c>
      <c r="AA243">
        <v>31</v>
      </c>
      <c r="AB243">
        <v>25</v>
      </c>
      <c r="AC243">
        <v>19</v>
      </c>
      <c r="AD243">
        <v>44</v>
      </c>
      <c r="AE243">
        <v>31</v>
      </c>
      <c r="AF243">
        <v>22</v>
      </c>
      <c r="AG243">
        <v>40</v>
      </c>
      <c r="AH243">
        <v>25</v>
      </c>
      <c r="AI243">
        <v>15</v>
      </c>
      <c r="AJ243">
        <v>45</v>
      </c>
      <c r="AK243">
        <v>50</v>
      </c>
      <c r="AL243">
        <v>26</v>
      </c>
      <c r="AM243">
        <v>44</v>
      </c>
      <c r="AN243">
        <v>68</v>
      </c>
      <c r="AO243">
        <v>51</v>
      </c>
      <c r="AP243">
        <v>68</v>
      </c>
      <c r="AQ243">
        <v>70</v>
      </c>
      <c r="AR243">
        <v>55</v>
      </c>
      <c r="AS243">
        <v>27</v>
      </c>
      <c r="AT243">
        <v>40</v>
      </c>
      <c r="AU243">
        <v>34</v>
      </c>
      <c r="AV243">
        <v>98</v>
      </c>
      <c r="AW243">
        <v>57</v>
      </c>
      <c r="AX243">
        <v>33</v>
      </c>
      <c r="AY243">
        <v>146</v>
      </c>
      <c r="AZ243">
        <v>111</v>
      </c>
      <c r="BA243">
        <v>41</v>
      </c>
      <c r="BB243">
        <v>141</v>
      </c>
      <c r="BC243">
        <v>242</v>
      </c>
      <c r="BD243">
        <v>60</v>
      </c>
      <c r="BE243">
        <v>461</v>
      </c>
      <c r="BF243">
        <v>444</v>
      </c>
      <c r="BG243">
        <v>227</v>
      </c>
      <c r="BH243">
        <v>263</v>
      </c>
    </row>
    <row r="244" spans="1:60">
      <c r="A244" t="s">
        <v>1002</v>
      </c>
      <c r="B244" t="s">
        <v>1003</v>
      </c>
      <c r="C244" t="s">
        <v>1003</v>
      </c>
      <c r="D244" t="s">
        <v>1003</v>
      </c>
      <c r="E244" t="s">
        <v>1002</v>
      </c>
      <c r="F244" t="s">
        <v>1002</v>
      </c>
      <c r="G244" t="s">
        <v>1002</v>
      </c>
      <c r="H244" t="s">
        <v>466</v>
      </c>
      <c r="I244">
        <v>41</v>
      </c>
      <c r="J244">
        <v>410</v>
      </c>
      <c r="K244" t="s">
        <v>717</v>
      </c>
      <c r="L244">
        <v>51</v>
      </c>
      <c r="M244">
        <v>510</v>
      </c>
      <c r="N244">
        <v>7900</v>
      </c>
      <c r="O244" t="s">
        <v>300</v>
      </c>
      <c r="P244" t="s">
        <v>300</v>
      </c>
      <c r="Q244" t="s">
        <v>1004</v>
      </c>
      <c r="R244">
        <v>191</v>
      </c>
      <c r="S244">
        <v>69</v>
      </c>
      <c r="T244">
        <v>86</v>
      </c>
      <c r="U244">
        <v>1995</v>
      </c>
      <c r="V244">
        <v>2173</v>
      </c>
      <c r="W244">
        <v>281</v>
      </c>
      <c r="X244">
        <v>484</v>
      </c>
      <c r="Y244">
        <v>693</v>
      </c>
      <c r="Z244">
        <v>166</v>
      </c>
      <c r="AA244">
        <v>187</v>
      </c>
      <c r="AB244">
        <v>173</v>
      </c>
      <c r="AC244">
        <v>105</v>
      </c>
      <c r="AD244">
        <v>80</v>
      </c>
      <c r="AE244">
        <v>79</v>
      </c>
      <c r="AF244">
        <v>52</v>
      </c>
      <c r="AG244">
        <v>139</v>
      </c>
      <c r="AH244">
        <v>91</v>
      </c>
      <c r="AI244">
        <v>70</v>
      </c>
      <c r="AJ244">
        <v>159</v>
      </c>
      <c r="AK244">
        <v>127</v>
      </c>
      <c r="AL244">
        <v>73</v>
      </c>
      <c r="AM244">
        <v>84</v>
      </c>
      <c r="AN244">
        <v>120</v>
      </c>
      <c r="AO244">
        <v>96</v>
      </c>
      <c r="AP244">
        <v>119</v>
      </c>
      <c r="AQ244">
        <v>117</v>
      </c>
      <c r="AR244">
        <v>57</v>
      </c>
      <c r="AS244">
        <v>120</v>
      </c>
      <c r="AT244">
        <v>128</v>
      </c>
      <c r="AU244">
        <v>71</v>
      </c>
      <c r="AV244">
        <v>219</v>
      </c>
      <c r="AW244">
        <v>199</v>
      </c>
      <c r="AX244">
        <v>96</v>
      </c>
      <c r="AY244">
        <v>352</v>
      </c>
      <c r="AZ244">
        <v>323</v>
      </c>
      <c r="BA244">
        <v>109</v>
      </c>
      <c r="BB244">
        <v>200</v>
      </c>
      <c r="BC244">
        <v>417</v>
      </c>
      <c r="BD244">
        <v>128</v>
      </c>
      <c r="BE244">
        <v>822</v>
      </c>
      <c r="BF244">
        <v>858</v>
      </c>
      <c r="BG244">
        <v>843</v>
      </c>
      <c r="BH244">
        <v>910</v>
      </c>
    </row>
    <row r="245" spans="1:60">
      <c r="A245" t="s">
        <v>1005</v>
      </c>
      <c r="B245" t="s">
        <v>1005</v>
      </c>
      <c r="C245" t="s">
        <v>1005</v>
      </c>
      <c r="D245" t="s">
        <v>1005</v>
      </c>
      <c r="E245" t="s">
        <v>1005</v>
      </c>
      <c r="F245" t="s">
        <v>1005</v>
      </c>
      <c r="G245" t="s">
        <v>1005</v>
      </c>
      <c r="H245" t="s">
        <v>466</v>
      </c>
      <c r="I245">
        <v>41</v>
      </c>
      <c r="J245">
        <v>410</v>
      </c>
      <c r="K245" t="s">
        <v>717</v>
      </c>
      <c r="L245">
        <v>51</v>
      </c>
      <c r="M245">
        <v>510</v>
      </c>
      <c r="N245">
        <v>8001</v>
      </c>
      <c r="O245" t="s">
        <v>341</v>
      </c>
      <c r="P245" t="s">
        <v>341</v>
      </c>
      <c r="Q245" t="s">
        <v>1006</v>
      </c>
      <c r="R245">
        <v>103</v>
      </c>
      <c r="S245">
        <v>163</v>
      </c>
      <c r="T245">
        <v>112</v>
      </c>
      <c r="U245">
        <v>1891</v>
      </c>
      <c r="V245">
        <v>1710</v>
      </c>
      <c r="W245">
        <v>265</v>
      </c>
      <c r="X245">
        <v>436</v>
      </c>
      <c r="Y245">
        <v>442</v>
      </c>
      <c r="Z245">
        <v>132</v>
      </c>
      <c r="AA245">
        <v>98</v>
      </c>
      <c r="AB245">
        <v>56</v>
      </c>
      <c r="AC245">
        <v>41</v>
      </c>
      <c r="AD245">
        <v>104</v>
      </c>
      <c r="AE245">
        <v>108</v>
      </c>
      <c r="AF245">
        <v>72</v>
      </c>
      <c r="AG245">
        <v>75</v>
      </c>
      <c r="AH245">
        <v>75</v>
      </c>
      <c r="AI245">
        <v>53</v>
      </c>
      <c r="AJ245">
        <v>128</v>
      </c>
      <c r="AK245">
        <v>167</v>
      </c>
      <c r="AL245">
        <v>104</v>
      </c>
      <c r="AM245">
        <v>101</v>
      </c>
      <c r="AN245">
        <v>33</v>
      </c>
      <c r="AO245">
        <v>31</v>
      </c>
      <c r="AP245">
        <v>79</v>
      </c>
      <c r="AQ245">
        <v>64</v>
      </c>
      <c r="AR245">
        <v>41</v>
      </c>
      <c r="AS245">
        <v>78</v>
      </c>
      <c r="AT245">
        <v>68</v>
      </c>
      <c r="AU245">
        <v>65</v>
      </c>
      <c r="AV245">
        <v>163</v>
      </c>
      <c r="AW245">
        <v>148</v>
      </c>
      <c r="AX245">
        <v>78</v>
      </c>
      <c r="AY245">
        <v>336</v>
      </c>
      <c r="AZ245">
        <v>366</v>
      </c>
      <c r="BA245">
        <v>103</v>
      </c>
      <c r="BB245">
        <v>178</v>
      </c>
      <c r="BC245">
        <v>315</v>
      </c>
      <c r="BD245">
        <v>126</v>
      </c>
      <c r="BE245">
        <v>738</v>
      </c>
      <c r="BF245">
        <v>711</v>
      </c>
      <c r="BG245">
        <v>595</v>
      </c>
      <c r="BH245">
        <v>627</v>
      </c>
    </row>
    <row r="246" spans="1:60">
      <c r="A246" t="s">
        <v>1007</v>
      </c>
      <c r="B246" t="s">
        <v>1007</v>
      </c>
      <c r="C246" t="s">
        <v>1007</v>
      </c>
      <c r="D246" t="s">
        <v>1007</v>
      </c>
      <c r="E246" t="s">
        <v>1007</v>
      </c>
      <c r="F246" t="s">
        <v>1007</v>
      </c>
      <c r="G246" t="s">
        <v>1007</v>
      </c>
      <c r="H246" t="s">
        <v>466</v>
      </c>
      <c r="I246">
        <v>41</v>
      </c>
      <c r="J246">
        <v>410</v>
      </c>
      <c r="K246" t="s">
        <v>717</v>
      </c>
      <c r="L246">
        <v>51</v>
      </c>
      <c r="M246">
        <v>510</v>
      </c>
      <c r="N246">
        <v>8002</v>
      </c>
      <c r="O246" t="s">
        <v>342</v>
      </c>
      <c r="P246" t="s">
        <v>342</v>
      </c>
      <c r="Q246" t="s">
        <v>1008</v>
      </c>
      <c r="R246">
        <v>99</v>
      </c>
      <c r="S246">
        <v>41</v>
      </c>
      <c r="T246">
        <v>37</v>
      </c>
      <c r="U246">
        <v>1553</v>
      </c>
      <c r="V246">
        <v>1492</v>
      </c>
      <c r="W246">
        <v>204</v>
      </c>
      <c r="X246">
        <v>390</v>
      </c>
      <c r="Y246">
        <v>542</v>
      </c>
      <c r="Z246">
        <v>155</v>
      </c>
      <c r="AA246">
        <v>63</v>
      </c>
      <c r="AB246">
        <v>15</v>
      </c>
      <c r="AC246">
        <v>17</v>
      </c>
      <c r="AD246">
        <v>76</v>
      </c>
      <c r="AE246">
        <v>44</v>
      </c>
      <c r="AF246">
        <v>32</v>
      </c>
      <c r="AG246">
        <v>16</v>
      </c>
      <c r="AH246">
        <v>42</v>
      </c>
      <c r="AI246">
        <v>33</v>
      </c>
      <c r="AJ246">
        <v>58</v>
      </c>
      <c r="AK246">
        <v>56</v>
      </c>
      <c r="AL246">
        <v>45</v>
      </c>
      <c r="AM246">
        <v>96</v>
      </c>
      <c r="AN246">
        <v>58</v>
      </c>
      <c r="AO246">
        <v>56</v>
      </c>
      <c r="AP246">
        <v>142</v>
      </c>
      <c r="AQ246">
        <v>95</v>
      </c>
      <c r="AR246">
        <v>68</v>
      </c>
      <c r="AS246">
        <v>102</v>
      </c>
      <c r="AT246">
        <v>39</v>
      </c>
      <c r="AU246">
        <v>29</v>
      </c>
      <c r="AV246">
        <v>130</v>
      </c>
      <c r="AW246">
        <v>127</v>
      </c>
      <c r="AX246">
        <v>65</v>
      </c>
      <c r="AY246">
        <v>347</v>
      </c>
      <c r="AZ246">
        <v>287</v>
      </c>
      <c r="BA246">
        <v>93</v>
      </c>
      <c r="BB246">
        <v>87</v>
      </c>
      <c r="BC246">
        <v>363</v>
      </c>
      <c r="BD246">
        <v>89</v>
      </c>
      <c r="BE246">
        <v>804</v>
      </c>
      <c r="BF246">
        <v>784</v>
      </c>
      <c r="BG246">
        <v>305</v>
      </c>
      <c r="BH246">
        <v>312</v>
      </c>
    </row>
    <row r="247" spans="1:60">
      <c r="A247" t="s">
        <v>1009</v>
      </c>
      <c r="B247" t="s">
        <v>1010</v>
      </c>
      <c r="C247" t="s">
        <v>1010</v>
      </c>
      <c r="D247" t="s">
        <v>1010</v>
      </c>
      <c r="E247" t="s">
        <v>1009</v>
      </c>
      <c r="F247" t="s">
        <v>1009</v>
      </c>
      <c r="G247" t="s">
        <v>1009</v>
      </c>
      <c r="H247" t="s">
        <v>466</v>
      </c>
      <c r="I247">
        <v>41</v>
      </c>
      <c r="J247">
        <v>410</v>
      </c>
      <c r="K247" t="s">
        <v>717</v>
      </c>
      <c r="L247">
        <v>51</v>
      </c>
      <c r="M247">
        <v>510</v>
      </c>
      <c r="N247">
        <v>8100</v>
      </c>
      <c r="O247" t="s">
        <v>301</v>
      </c>
      <c r="P247" t="s">
        <v>301</v>
      </c>
      <c r="Q247" t="s">
        <v>1011</v>
      </c>
      <c r="R247">
        <v>588</v>
      </c>
      <c r="S247">
        <v>318</v>
      </c>
      <c r="T247">
        <v>139</v>
      </c>
      <c r="U247">
        <v>3327</v>
      </c>
      <c r="V247">
        <v>3729</v>
      </c>
      <c r="W247">
        <v>499</v>
      </c>
      <c r="X247">
        <v>663</v>
      </c>
      <c r="Y247">
        <v>872</v>
      </c>
      <c r="Z247">
        <v>223</v>
      </c>
      <c r="AA247">
        <v>328</v>
      </c>
      <c r="AB247">
        <v>119</v>
      </c>
      <c r="AC247">
        <v>77</v>
      </c>
      <c r="AD247">
        <v>252</v>
      </c>
      <c r="AE247">
        <v>115</v>
      </c>
      <c r="AF247">
        <v>94</v>
      </c>
      <c r="AG247">
        <v>191</v>
      </c>
      <c r="AH247">
        <v>209</v>
      </c>
      <c r="AI247">
        <v>154</v>
      </c>
      <c r="AJ247">
        <v>248</v>
      </c>
      <c r="AK247">
        <v>213</v>
      </c>
      <c r="AL247">
        <v>112</v>
      </c>
      <c r="AM247">
        <v>343</v>
      </c>
      <c r="AN247">
        <v>215</v>
      </c>
      <c r="AO247">
        <v>130</v>
      </c>
      <c r="AP247">
        <v>157</v>
      </c>
      <c r="AQ247">
        <v>98</v>
      </c>
      <c r="AR247">
        <v>72</v>
      </c>
      <c r="AS247">
        <v>155</v>
      </c>
      <c r="AT247">
        <v>179</v>
      </c>
      <c r="AU247">
        <v>112</v>
      </c>
      <c r="AV247">
        <v>221</v>
      </c>
      <c r="AW247">
        <v>400</v>
      </c>
      <c r="AX247">
        <v>180</v>
      </c>
      <c r="AY247">
        <v>544</v>
      </c>
      <c r="AZ247">
        <v>536</v>
      </c>
      <c r="BA247">
        <v>177</v>
      </c>
      <c r="BB247">
        <v>253</v>
      </c>
      <c r="BC247">
        <v>679</v>
      </c>
      <c r="BD247">
        <v>201</v>
      </c>
      <c r="BE247">
        <v>1208</v>
      </c>
      <c r="BF247">
        <v>1155</v>
      </c>
      <c r="BG247">
        <v>1464</v>
      </c>
      <c r="BH247">
        <v>1715</v>
      </c>
    </row>
    <row r="248" spans="1:60">
      <c r="A248" t="s">
        <v>1012</v>
      </c>
      <c r="B248" t="s">
        <v>1012</v>
      </c>
      <c r="C248" t="s">
        <v>1012</v>
      </c>
      <c r="D248" t="s">
        <v>1012</v>
      </c>
      <c r="E248" t="s">
        <v>1012</v>
      </c>
      <c r="F248" t="s">
        <v>1012</v>
      </c>
      <c r="G248" t="s">
        <v>1012</v>
      </c>
      <c r="H248" t="s">
        <v>466</v>
      </c>
      <c r="I248">
        <v>41</v>
      </c>
      <c r="J248">
        <v>410</v>
      </c>
      <c r="K248" t="s">
        <v>717</v>
      </c>
      <c r="L248">
        <v>51</v>
      </c>
      <c r="M248">
        <v>510</v>
      </c>
      <c r="N248">
        <v>8201</v>
      </c>
      <c r="O248" t="s">
        <v>378</v>
      </c>
      <c r="P248" t="s">
        <v>378</v>
      </c>
      <c r="Q248" t="s">
        <v>1013</v>
      </c>
      <c r="R248">
        <v>79</v>
      </c>
      <c r="S248">
        <v>230</v>
      </c>
      <c r="T248">
        <v>99</v>
      </c>
      <c r="U248">
        <v>1196</v>
      </c>
      <c r="V248">
        <v>1354</v>
      </c>
      <c r="W248">
        <v>207</v>
      </c>
      <c r="X248">
        <v>364</v>
      </c>
      <c r="Y248">
        <v>543</v>
      </c>
      <c r="Z248">
        <v>124</v>
      </c>
      <c r="AA248">
        <v>59</v>
      </c>
      <c r="AB248">
        <v>79</v>
      </c>
      <c r="AC248">
        <v>46</v>
      </c>
      <c r="AD248">
        <v>73</v>
      </c>
      <c r="AE248">
        <v>89</v>
      </c>
      <c r="AF248">
        <v>51</v>
      </c>
      <c r="AG248">
        <v>50</v>
      </c>
      <c r="AH248">
        <v>26</v>
      </c>
      <c r="AI248">
        <v>25</v>
      </c>
      <c r="AJ248">
        <v>79</v>
      </c>
      <c r="AK248">
        <v>158</v>
      </c>
      <c r="AL248">
        <v>96</v>
      </c>
      <c r="AM248">
        <v>61</v>
      </c>
      <c r="AN248">
        <v>125</v>
      </c>
      <c r="AO248">
        <v>60</v>
      </c>
      <c r="AP248">
        <v>71</v>
      </c>
      <c r="AQ248">
        <v>118</v>
      </c>
      <c r="AR248">
        <v>65</v>
      </c>
      <c r="AS248">
        <v>47</v>
      </c>
      <c r="AT248">
        <v>97</v>
      </c>
      <c r="AU248">
        <v>47</v>
      </c>
      <c r="AV248">
        <v>145</v>
      </c>
      <c r="AW248">
        <v>98</v>
      </c>
      <c r="AX248">
        <v>44</v>
      </c>
      <c r="AY248">
        <v>202</v>
      </c>
      <c r="AZ248">
        <v>206</v>
      </c>
      <c r="BA248">
        <v>73</v>
      </c>
      <c r="BB248">
        <v>174</v>
      </c>
      <c r="BC248">
        <v>274</v>
      </c>
      <c r="BD248">
        <v>94</v>
      </c>
      <c r="BE248">
        <v>652</v>
      </c>
      <c r="BF248">
        <v>610</v>
      </c>
      <c r="BG248">
        <v>318</v>
      </c>
      <c r="BH248">
        <v>645</v>
      </c>
    </row>
    <row r="249" spans="1:60">
      <c r="A249" t="s">
        <v>1014</v>
      </c>
      <c r="B249" t="s">
        <v>1014</v>
      </c>
      <c r="C249" t="s">
        <v>1014</v>
      </c>
      <c r="D249" t="s">
        <v>1014</v>
      </c>
      <c r="E249" t="s">
        <v>1014</v>
      </c>
      <c r="F249" t="s">
        <v>1014</v>
      </c>
      <c r="G249" t="s">
        <v>1014</v>
      </c>
      <c r="H249" t="s">
        <v>466</v>
      </c>
      <c r="I249">
        <v>41</v>
      </c>
      <c r="J249">
        <v>410</v>
      </c>
      <c r="K249" t="s">
        <v>717</v>
      </c>
      <c r="L249">
        <v>51</v>
      </c>
      <c r="M249">
        <v>510</v>
      </c>
      <c r="N249">
        <v>8202</v>
      </c>
      <c r="O249" t="s">
        <v>379</v>
      </c>
      <c r="P249" t="s">
        <v>379</v>
      </c>
      <c r="Q249" t="s">
        <v>1015</v>
      </c>
      <c r="R249">
        <v>270</v>
      </c>
      <c r="S249">
        <v>679</v>
      </c>
      <c r="T249">
        <v>262</v>
      </c>
      <c r="U249">
        <v>2775</v>
      </c>
      <c r="V249">
        <v>3551</v>
      </c>
      <c r="W249">
        <v>477</v>
      </c>
      <c r="X249">
        <v>590</v>
      </c>
      <c r="Y249">
        <v>1270</v>
      </c>
      <c r="Z249">
        <v>263</v>
      </c>
      <c r="AA249">
        <v>135</v>
      </c>
      <c r="AB249">
        <v>382</v>
      </c>
      <c r="AC249">
        <v>137</v>
      </c>
      <c r="AD249">
        <v>146</v>
      </c>
      <c r="AE249">
        <v>218</v>
      </c>
      <c r="AF249">
        <v>110</v>
      </c>
      <c r="AG249">
        <v>190</v>
      </c>
      <c r="AH249">
        <v>241</v>
      </c>
      <c r="AI249">
        <v>144</v>
      </c>
      <c r="AJ249">
        <v>203</v>
      </c>
      <c r="AK249">
        <v>203</v>
      </c>
      <c r="AL249">
        <v>107</v>
      </c>
      <c r="AM249">
        <v>259</v>
      </c>
      <c r="AN249">
        <v>186</v>
      </c>
      <c r="AO249">
        <v>103</v>
      </c>
      <c r="AP249">
        <v>198</v>
      </c>
      <c r="AQ249">
        <v>177</v>
      </c>
      <c r="AR249">
        <v>73</v>
      </c>
      <c r="AS249">
        <v>155</v>
      </c>
      <c r="AT249">
        <v>38</v>
      </c>
      <c r="AU249">
        <v>43</v>
      </c>
      <c r="AV249">
        <v>234</v>
      </c>
      <c r="AW249">
        <v>471</v>
      </c>
      <c r="AX249">
        <v>164</v>
      </c>
      <c r="AY249">
        <v>460</v>
      </c>
      <c r="AZ249">
        <v>560</v>
      </c>
      <c r="BA249">
        <v>180</v>
      </c>
      <c r="BB249">
        <v>233</v>
      </c>
      <c r="BC249">
        <v>676</v>
      </c>
      <c r="BD249">
        <v>204</v>
      </c>
      <c r="BE249">
        <v>1200</v>
      </c>
      <c r="BF249">
        <v>1209</v>
      </c>
      <c r="BG249">
        <v>990</v>
      </c>
      <c r="BH249">
        <v>1765</v>
      </c>
    </row>
    <row r="250" spans="1:60">
      <c r="A250" t="s">
        <v>1016</v>
      </c>
      <c r="B250" t="s">
        <v>1017</v>
      </c>
      <c r="H250" t="s">
        <v>466</v>
      </c>
      <c r="I250">
        <v>41</v>
      </c>
      <c r="J250">
        <v>410</v>
      </c>
      <c r="K250" t="s">
        <v>717</v>
      </c>
      <c r="L250">
        <v>51</v>
      </c>
      <c r="M250">
        <v>510</v>
      </c>
      <c r="N250">
        <v>8300</v>
      </c>
    </row>
    <row r="251" spans="1:60">
      <c r="A251" t="s">
        <v>1018</v>
      </c>
      <c r="C251" t="s">
        <v>1018</v>
      </c>
      <c r="D251" t="s">
        <v>1018</v>
      </c>
      <c r="E251" t="s">
        <v>1018</v>
      </c>
      <c r="F251" t="s">
        <v>1018</v>
      </c>
      <c r="G251" t="s">
        <v>1018</v>
      </c>
      <c r="H251" t="s">
        <v>466</v>
      </c>
      <c r="I251">
        <v>41</v>
      </c>
      <c r="J251">
        <v>410</v>
      </c>
      <c r="K251" t="s">
        <v>717</v>
      </c>
      <c r="L251">
        <v>51</v>
      </c>
      <c r="M251">
        <v>510</v>
      </c>
      <c r="N251">
        <v>8301</v>
      </c>
      <c r="O251" t="s">
        <v>302</v>
      </c>
      <c r="P251" t="s">
        <v>302</v>
      </c>
      <c r="Q251" t="s">
        <v>1019</v>
      </c>
      <c r="R251">
        <v>344</v>
      </c>
      <c r="S251">
        <v>419</v>
      </c>
      <c r="T251">
        <v>123</v>
      </c>
      <c r="U251">
        <v>1352</v>
      </c>
      <c r="V251">
        <v>1812</v>
      </c>
      <c r="W251">
        <v>250</v>
      </c>
      <c r="X251">
        <v>151</v>
      </c>
      <c r="Y251">
        <v>348</v>
      </c>
      <c r="Z251">
        <v>119</v>
      </c>
      <c r="AA251">
        <v>300</v>
      </c>
      <c r="AB251">
        <v>438</v>
      </c>
      <c r="AC251">
        <v>148</v>
      </c>
      <c r="AD251">
        <v>117</v>
      </c>
      <c r="AE251">
        <v>140</v>
      </c>
      <c r="AF251">
        <v>66</v>
      </c>
      <c r="AG251">
        <v>74</v>
      </c>
      <c r="AH251">
        <v>129</v>
      </c>
      <c r="AI251">
        <v>73</v>
      </c>
      <c r="AJ251">
        <v>94</v>
      </c>
      <c r="AK251">
        <v>59</v>
      </c>
      <c r="AL251">
        <v>46</v>
      </c>
      <c r="AM251">
        <v>72</v>
      </c>
      <c r="AN251">
        <v>229</v>
      </c>
      <c r="AO251">
        <v>99</v>
      </c>
      <c r="AP251">
        <v>52</v>
      </c>
      <c r="AQ251">
        <v>75</v>
      </c>
      <c r="AR251">
        <v>50</v>
      </c>
      <c r="AS251">
        <v>92</v>
      </c>
      <c r="AT251">
        <v>22</v>
      </c>
      <c r="AU251">
        <v>27</v>
      </c>
      <c r="AV251">
        <v>128</v>
      </c>
      <c r="AW251">
        <v>109</v>
      </c>
      <c r="AX251">
        <v>58</v>
      </c>
      <c r="AY251">
        <v>179</v>
      </c>
      <c r="AZ251">
        <v>180</v>
      </c>
      <c r="BA251">
        <v>84</v>
      </c>
      <c r="BB251">
        <v>53</v>
      </c>
      <c r="BC251">
        <v>153</v>
      </c>
      <c r="BD251">
        <v>70</v>
      </c>
      <c r="BE251">
        <v>443</v>
      </c>
      <c r="BF251">
        <v>495</v>
      </c>
      <c r="BG251">
        <v>710</v>
      </c>
      <c r="BH251">
        <v>1144</v>
      </c>
    </row>
    <row r="252" spans="1:60">
      <c r="A252" t="s">
        <v>1020</v>
      </c>
      <c r="C252" t="s">
        <v>1020</v>
      </c>
      <c r="D252" t="s">
        <v>1020</v>
      </c>
      <c r="E252" t="s">
        <v>1020</v>
      </c>
      <c r="F252" t="s">
        <v>1020</v>
      </c>
      <c r="G252" t="s">
        <v>1020</v>
      </c>
      <c r="H252" t="s">
        <v>466</v>
      </c>
      <c r="I252">
        <v>41</v>
      </c>
      <c r="J252">
        <v>410</v>
      </c>
      <c r="K252" t="s">
        <v>717</v>
      </c>
      <c r="L252">
        <v>51</v>
      </c>
      <c r="M252">
        <v>510</v>
      </c>
      <c r="N252">
        <v>8302</v>
      </c>
      <c r="O252" t="s">
        <v>303</v>
      </c>
      <c r="P252" t="s">
        <v>303</v>
      </c>
      <c r="Q252" t="s">
        <v>1021</v>
      </c>
      <c r="R252">
        <v>239</v>
      </c>
      <c r="S252">
        <v>232</v>
      </c>
      <c r="T252">
        <v>97</v>
      </c>
      <c r="U252">
        <v>1946</v>
      </c>
      <c r="V252">
        <v>2208</v>
      </c>
      <c r="W252">
        <v>295</v>
      </c>
      <c r="X252">
        <v>274</v>
      </c>
      <c r="Y252">
        <v>371</v>
      </c>
      <c r="Z252">
        <v>142</v>
      </c>
      <c r="AA252">
        <v>126</v>
      </c>
      <c r="AB252">
        <v>158</v>
      </c>
      <c r="AC252">
        <v>101</v>
      </c>
      <c r="AD252">
        <v>108</v>
      </c>
      <c r="AE252">
        <v>252</v>
      </c>
      <c r="AF252">
        <v>115</v>
      </c>
      <c r="AG252">
        <v>92</v>
      </c>
      <c r="AH252">
        <v>102</v>
      </c>
      <c r="AI252">
        <v>56</v>
      </c>
      <c r="AJ252">
        <v>76</v>
      </c>
      <c r="AK252">
        <v>30</v>
      </c>
      <c r="AL252">
        <v>28</v>
      </c>
      <c r="AM252">
        <v>86</v>
      </c>
      <c r="AN252">
        <v>184</v>
      </c>
      <c r="AO252">
        <v>100</v>
      </c>
      <c r="AP252">
        <v>57</v>
      </c>
      <c r="AQ252">
        <v>75</v>
      </c>
      <c r="AR252">
        <v>58</v>
      </c>
      <c r="AS252">
        <v>110</v>
      </c>
      <c r="AT252">
        <v>20</v>
      </c>
      <c r="AU252">
        <v>23</v>
      </c>
      <c r="AV252">
        <v>240</v>
      </c>
      <c r="AW252">
        <v>83</v>
      </c>
      <c r="AX252">
        <v>49</v>
      </c>
      <c r="AY252">
        <v>299</v>
      </c>
      <c r="AZ252">
        <v>352</v>
      </c>
      <c r="BA252">
        <v>127</v>
      </c>
      <c r="BB252">
        <v>116</v>
      </c>
      <c r="BC252">
        <v>225</v>
      </c>
      <c r="BD252">
        <v>88</v>
      </c>
      <c r="BE252">
        <v>795</v>
      </c>
      <c r="BF252">
        <v>778</v>
      </c>
      <c r="BG252">
        <v>508</v>
      </c>
      <c r="BH252">
        <v>632</v>
      </c>
    </row>
    <row r="253" spans="1:60">
      <c r="A253" t="s">
        <v>1022</v>
      </c>
      <c r="B253" t="s">
        <v>1023</v>
      </c>
      <c r="C253" t="s">
        <v>1023</v>
      </c>
      <c r="D253" t="s">
        <v>1023</v>
      </c>
      <c r="E253" t="s">
        <v>1022</v>
      </c>
      <c r="F253" t="s">
        <v>1022</v>
      </c>
      <c r="G253" t="s">
        <v>1022</v>
      </c>
      <c r="H253" t="s">
        <v>466</v>
      </c>
      <c r="I253">
        <v>41</v>
      </c>
      <c r="J253">
        <v>410</v>
      </c>
      <c r="K253" t="s">
        <v>717</v>
      </c>
      <c r="L253">
        <v>51</v>
      </c>
      <c r="M253">
        <v>510</v>
      </c>
      <c r="N253">
        <v>8400</v>
      </c>
      <c r="O253" t="s">
        <v>439</v>
      </c>
      <c r="P253" t="s">
        <v>439</v>
      </c>
      <c r="Q253" t="s">
        <v>1024</v>
      </c>
      <c r="R253">
        <v>100</v>
      </c>
      <c r="S253">
        <v>529</v>
      </c>
      <c r="T253">
        <v>147</v>
      </c>
      <c r="U253">
        <v>1698</v>
      </c>
      <c r="V253">
        <v>2269</v>
      </c>
      <c r="W253">
        <v>278</v>
      </c>
      <c r="X253">
        <v>282</v>
      </c>
      <c r="Y253">
        <v>256</v>
      </c>
      <c r="Z253">
        <v>90</v>
      </c>
      <c r="AA253">
        <v>153</v>
      </c>
      <c r="AB253">
        <v>167</v>
      </c>
      <c r="AC253">
        <v>66</v>
      </c>
      <c r="AD253">
        <v>98</v>
      </c>
      <c r="AE253">
        <v>163</v>
      </c>
      <c r="AF253">
        <v>73</v>
      </c>
      <c r="AG253">
        <v>77</v>
      </c>
      <c r="AH253">
        <v>151</v>
      </c>
      <c r="AI253">
        <v>71</v>
      </c>
      <c r="AJ253">
        <v>102</v>
      </c>
      <c r="AK253">
        <v>188</v>
      </c>
      <c r="AL253">
        <v>86</v>
      </c>
      <c r="AM253">
        <v>76</v>
      </c>
      <c r="AN253">
        <v>102</v>
      </c>
      <c r="AO253">
        <v>56</v>
      </c>
      <c r="AP253">
        <v>113</v>
      </c>
      <c r="AQ253">
        <v>106</v>
      </c>
      <c r="AR253">
        <v>59</v>
      </c>
      <c r="AS253">
        <v>127</v>
      </c>
      <c r="AT253">
        <v>112</v>
      </c>
      <c r="AU253">
        <v>52</v>
      </c>
      <c r="AV253">
        <v>164</v>
      </c>
      <c r="AW253">
        <v>169</v>
      </c>
      <c r="AX253">
        <v>62</v>
      </c>
      <c r="AY253">
        <v>191</v>
      </c>
      <c r="AZ253">
        <v>192</v>
      </c>
      <c r="BA253">
        <v>77</v>
      </c>
      <c r="BB253">
        <v>154</v>
      </c>
      <c r="BC253">
        <v>269</v>
      </c>
      <c r="BD253">
        <v>90</v>
      </c>
      <c r="BE253">
        <v>699</v>
      </c>
      <c r="BF253">
        <v>749</v>
      </c>
      <c r="BG253">
        <v>552</v>
      </c>
      <c r="BH253">
        <v>895</v>
      </c>
    </row>
    <row r="254" spans="1:60">
      <c r="A254" t="s">
        <v>1025</v>
      </c>
      <c r="B254" t="s">
        <v>1026</v>
      </c>
      <c r="C254" t="s">
        <v>1026</v>
      </c>
      <c r="D254" t="s">
        <v>1026</v>
      </c>
      <c r="E254" t="s">
        <v>1025</v>
      </c>
      <c r="F254" t="s">
        <v>1025</v>
      </c>
      <c r="G254" t="s">
        <v>1025</v>
      </c>
      <c r="H254" t="s">
        <v>466</v>
      </c>
      <c r="I254">
        <v>41</v>
      </c>
      <c r="J254">
        <v>410</v>
      </c>
      <c r="K254" t="s">
        <v>717</v>
      </c>
      <c r="L254">
        <v>51</v>
      </c>
      <c r="M254">
        <v>510</v>
      </c>
      <c r="N254">
        <v>8500</v>
      </c>
      <c r="O254" t="s">
        <v>343</v>
      </c>
      <c r="P254" t="s">
        <v>343</v>
      </c>
      <c r="Q254" t="s">
        <v>1027</v>
      </c>
      <c r="R254">
        <v>212</v>
      </c>
      <c r="S254">
        <v>156</v>
      </c>
      <c r="T254">
        <v>77</v>
      </c>
      <c r="U254">
        <v>1938</v>
      </c>
      <c r="V254">
        <v>2019</v>
      </c>
      <c r="W254">
        <v>287</v>
      </c>
      <c r="X254">
        <v>181</v>
      </c>
      <c r="Y254">
        <v>301</v>
      </c>
      <c r="Z254">
        <v>125</v>
      </c>
      <c r="AA254">
        <v>93</v>
      </c>
      <c r="AB254">
        <v>204</v>
      </c>
      <c r="AC254">
        <v>105</v>
      </c>
      <c r="AD254">
        <v>72</v>
      </c>
      <c r="AE254">
        <v>28</v>
      </c>
      <c r="AF254">
        <v>28</v>
      </c>
      <c r="AG254">
        <v>108</v>
      </c>
      <c r="AH254">
        <v>98</v>
      </c>
      <c r="AI254">
        <v>71</v>
      </c>
      <c r="AJ254">
        <v>106</v>
      </c>
      <c r="AK254">
        <v>46</v>
      </c>
      <c r="AL254">
        <v>36</v>
      </c>
      <c r="AM254">
        <v>59</v>
      </c>
      <c r="AN254">
        <v>83</v>
      </c>
      <c r="AO254">
        <v>47</v>
      </c>
      <c r="AP254">
        <v>80</v>
      </c>
      <c r="AQ254">
        <v>25</v>
      </c>
      <c r="AR254">
        <v>26</v>
      </c>
      <c r="AS254">
        <v>120</v>
      </c>
      <c r="AT254">
        <v>106</v>
      </c>
      <c r="AU254">
        <v>84</v>
      </c>
      <c r="AV254">
        <v>160</v>
      </c>
      <c r="AW254">
        <v>272</v>
      </c>
      <c r="AX254">
        <v>111</v>
      </c>
      <c r="AY254">
        <v>256</v>
      </c>
      <c r="AZ254">
        <v>284</v>
      </c>
      <c r="BA254">
        <v>84</v>
      </c>
      <c r="BB254">
        <v>145</v>
      </c>
      <c r="BC254">
        <v>225</v>
      </c>
      <c r="BD254">
        <v>98</v>
      </c>
      <c r="BE254">
        <v>849</v>
      </c>
      <c r="BF254">
        <v>891</v>
      </c>
      <c r="BG254">
        <v>345</v>
      </c>
      <c r="BH254">
        <v>473</v>
      </c>
    </row>
    <row r="255" spans="1:60">
      <c r="A255" t="s">
        <v>1028</v>
      </c>
      <c r="B255" t="s">
        <v>1029</v>
      </c>
      <c r="C255" t="s">
        <v>1029</v>
      </c>
      <c r="D255" t="s">
        <v>1029</v>
      </c>
      <c r="E255" t="s">
        <v>1028</v>
      </c>
      <c r="F255" t="s">
        <v>1028</v>
      </c>
      <c r="G255" t="s">
        <v>1028</v>
      </c>
      <c r="H255" t="s">
        <v>466</v>
      </c>
      <c r="I255">
        <v>41</v>
      </c>
      <c r="J255">
        <v>410</v>
      </c>
      <c r="K255" t="s">
        <v>717</v>
      </c>
      <c r="L255">
        <v>51</v>
      </c>
      <c r="M255">
        <v>510</v>
      </c>
      <c r="N255">
        <v>8600</v>
      </c>
      <c r="O255" t="s">
        <v>330</v>
      </c>
      <c r="P255" t="s">
        <v>330</v>
      </c>
      <c r="Q255" t="s">
        <v>1030</v>
      </c>
      <c r="R255">
        <v>262</v>
      </c>
      <c r="S255">
        <v>61</v>
      </c>
      <c r="T255">
        <v>49</v>
      </c>
      <c r="U255">
        <v>1834</v>
      </c>
      <c r="V255">
        <v>2405</v>
      </c>
      <c r="W255">
        <v>339</v>
      </c>
      <c r="X255">
        <v>144</v>
      </c>
      <c r="Y255">
        <v>260</v>
      </c>
      <c r="Z255">
        <v>114</v>
      </c>
      <c r="AA255">
        <v>154</v>
      </c>
      <c r="AB255">
        <v>95</v>
      </c>
      <c r="AC255">
        <v>66</v>
      </c>
      <c r="AD255">
        <v>114</v>
      </c>
      <c r="AE255">
        <v>165</v>
      </c>
      <c r="AF255">
        <v>78</v>
      </c>
      <c r="AG255">
        <v>76</v>
      </c>
      <c r="AH255">
        <v>89</v>
      </c>
      <c r="AI255">
        <v>51</v>
      </c>
      <c r="AJ255">
        <v>154</v>
      </c>
      <c r="AK255">
        <v>83</v>
      </c>
      <c r="AL255">
        <v>62</v>
      </c>
      <c r="AM255">
        <v>107</v>
      </c>
      <c r="AN255">
        <v>92</v>
      </c>
      <c r="AO255">
        <v>55</v>
      </c>
      <c r="AP255">
        <v>131</v>
      </c>
      <c r="AQ255">
        <v>79</v>
      </c>
      <c r="AR255">
        <v>52</v>
      </c>
      <c r="AS255">
        <v>112</v>
      </c>
      <c r="AT255">
        <v>72</v>
      </c>
      <c r="AU255">
        <v>36</v>
      </c>
      <c r="AV255">
        <v>128</v>
      </c>
      <c r="AW255">
        <v>189</v>
      </c>
      <c r="AX255">
        <v>89</v>
      </c>
      <c r="AY255">
        <v>225</v>
      </c>
      <c r="AZ255">
        <v>394</v>
      </c>
      <c r="BA255">
        <v>123</v>
      </c>
      <c r="BB255">
        <v>75</v>
      </c>
      <c r="BC255">
        <v>260</v>
      </c>
      <c r="BD255">
        <v>80</v>
      </c>
      <c r="BE255">
        <v>807</v>
      </c>
      <c r="BF255">
        <v>887</v>
      </c>
      <c r="BG255">
        <v>480</v>
      </c>
      <c r="BH255">
        <v>635</v>
      </c>
    </row>
    <row r="256" spans="1:60">
      <c r="A256" t="s">
        <v>1031</v>
      </c>
      <c r="B256" t="s">
        <v>1032</v>
      </c>
      <c r="C256" t="s">
        <v>1032</v>
      </c>
      <c r="D256" t="s">
        <v>1032</v>
      </c>
      <c r="E256" t="s">
        <v>1031</v>
      </c>
      <c r="F256" t="s">
        <v>1031</v>
      </c>
      <c r="G256" t="s">
        <v>1031</v>
      </c>
      <c r="H256" t="s">
        <v>466</v>
      </c>
      <c r="I256">
        <v>41</v>
      </c>
      <c r="J256">
        <v>410</v>
      </c>
      <c r="K256" t="s">
        <v>717</v>
      </c>
      <c r="L256">
        <v>51</v>
      </c>
      <c r="M256">
        <v>510</v>
      </c>
      <c r="N256">
        <v>8700</v>
      </c>
      <c r="O256" t="s">
        <v>380</v>
      </c>
      <c r="P256" t="s">
        <v>380</v>
      </c>
      <c r="Q256" t="s">
        <v>1033</v>
      </c>
      <c r="R256">
        <v>222</v>
      </c>
      <c r="S256">
        <v>126</v>
      </c>
      <c r="T256">
        <v>70</v>
      </c>
      <c r="U256">
        <v>2336</v>
      </c>
      <c r="V256">
        <v>2005</v>
      </c>
      <c r="W256">
        <v>262</v>
      </c>
      <c r="X256">
        <v>259</v>
      </c>
      <c r="Y256">
        <v>956</v>
      </c>
      <c r="Z256">
        <v>186</v>
      </c>
      <c r="AA256">
        <v>70</v>
      </c>
      <c r="AB256">
        <v>72</v>
      </c>
      <c r="AC256">
        <v>49</v>
      </c>
      <c r="AD256">
        <v>77</v>
      </c>
      <c r="AE256">
        <v>121</v>
      </c>
      <c r="AF256">
        <v>67</v>
      </c>
      <c r="AG256">
        <v>152</v>
      </c>
      <c r="AH256">
        <v>64</v>
      </c>
      <c r="AI256">
        <v>41</v>
      </c>
      <c r="AJ256">
        <v>118</v>
      </c>
      <c r="AK256">
        <v>93</v>
      </c>
      <c r="AL256">
        <v>45</v>
      </c>
      <c r="AM256">
        <v>176</v>
      </c>
      <c r="AN256">
        <v>66</v>
      </c>
      <c r="AO256">
        <v>38</v>
      </c>
      <c r="AP256">
        <v>113</v>
      </c>
      <c r="AQ256">
        <v>108</v>
      </c>
      <c r="AR256">
        <v>43</v>
      </c>
      <c r="AS256">
        <v>131</v>
      </c>
      <c r="AT256">
        <v>77</v>
      </c>
      <c r="AU256">
        <v>48</v>
      </c>
      <c r="AV256">
        <v>261</v>
      </c>
      <c r="AW256">
        <v>226</v>
      </c>
      <c r="AX256">
        <v>109</v>
      </c>
      <c r="AY256">
        <v>326</v>
      </c>
      <c r="AZ256">
        <v>469</v>
      </c>
      <c r="BA256">
        <v>116</v>
      </c>
      <c r="BB256">
        <v>194</v>
      </c>
      <c r="BC256">
        <v>399</v>
      </c>
      <c r="BD256">
        <v>103</v>
      </c>
      <c r="BE256">
        <v>1087</v>
      </c>
      <c r="BF256">
        <v>1201</v>
      </c>
      <c r="BG256">
        <v>529</v>
      </c>
      <c r="BH256">
        <v>540</v>
      </c>
    </row>
    <row r="257" spans="1:60">
      <c r="A257" t="s">
        <v>1034</v>
      </c>
      <c r="B257" t="s">
        <v>1035</v>
      </c>
      <c r="C257" t="s">
        <v>1035</v>
      </c>
      <c r="D257" t="s">
        <v>1035</v>
      </c>
      <c r="E257" t="s">
        <v>1034</v>
      </c>
      <c r="F257" t="s">
        <v>1034</v>
      </c>
      <c r="G257" t="s">
        <v>1034</v>
      </c>
      <c r="H257" t="s">
        <v>466</v>
      </c>
      <c r="I257">
        <v>41</v>
      </c>
      <c r="J257">
        <v>410</v>
      </c>
      <c r="K257" t="s">
        <v>717</v>
      </c>
      <c r="L257">
        <v>51</v>
      </c>
      <c r="M257">
        <v>510</v>
      </c>
      <c r="N257">
        <v>8800</v>
      </c>
      <c r="O257" t="s">
        <v>331</v>
      </c>
      <c r="P257" t="s">
        <v>331</v>
      </c>
      <c r="Q257" t="s">
        <v>1036</v>
      </c>
      <c r="R257">
        <v>136</v>
      </c>
      <c r="S257">
        <v>141</v>
      </c>
      <c r="T257">
        <v>80</v>
      </c>
      <c r="U257">
        <v>2059</v>
      </c>
      <c r="V257">
        <v>2304</v>
      </c>
      <c r="W257">
        <v>283</v>
      </c>
      <c r="X257">
        <v>229</v>
      </c>
      <c r="Y257">
        <v>545</v>
      </c>
      <c r="Z257">
        <v>135</v>
      </c>
      <c r="AA257">
        <v>79</v>
      </c>
      <c r="AB257">
        <v>89</v>
      </c>
      <c r="AC257">
        <v>66</v>
      </c>
      <c r="AD257">
        <v>59</v>
      </c>
      <c r="AE257">
        <v>104</v>
      </c>
      <c r="AF257">
        <v>60</v>
      </c>
      <c r="AG257">
        <v>105</v>
      </c>
      <c r="AH257">
        <v>163</v>
      </c>
      <c r="AI257">
        <v>83</v>
      </c>
      <c r="AJ257">
        <v>207</v>
      </c>
      <c r="AK257">
        <v>69</v>
      </c>
      <c r="AL257">
        <v>61</v>
      </c>
      <c r="AM257">
        <v>93</v>
      </c>
      <c r="AN257">
        <v>82</v>
      </c>
      <c r="AO257">
        <v>39</v>
      </c>
      <c r="AP257">
        <v>114</v>
      </c>
      <c r="AQ257">
        <v>76</v>
      </c>
      <c r="AR257">
        <v>61</v>
      </c>
      <c r="AS257">
        <v>89</v>
      </c>
      <c r="AT257">
        <v>106</v>
      </c>
      <c r="AU257">
        <v>53</v>
      </c>
      <c r="AV257">
        <v>182</v>
      </c>
      <c r="AW257">
        <v>195</v>
      </c>
      <c r="AX257">
        <v>106</v>
      </c>
      <c r="AY257">
        <v>318</v>
      </c>
      <c r="AZ257">
        <v>420</v>
      </c>
      <c r="BA257">
        <v>122</v>
      </c>
      <c r="BB257">
        <v>147</v>
      </c>
      <c r="BC257">
        <v>274</v>
      </c>
      <c r="BD257">
        <v>90</v>
      </c>
      <c r="BE257">
        <v>1004</v>
      </c>
      <c r="BF257">
        <v>1107</v>
      </c>
      <c r="BG257">
        <v>383</v>
      </c>
      <c r="BH257">
        <v>412</v>
      </c>
    </row>
    <row r="258" spans="1:60">
      <c r="A258" t="s">
        <v>1037</v>
      </c>
      <c r="B258" t="s">
        <v>1038</v>
      </c>
      <c r="C258" t="s">
        <v>1038</v>
      </c>
      <c r="D258" t="s">
        <v>1038</v>
      </c>
      <c r="H258" t="s">
        <v>466</v>
      </c>
      <c r="I258">
        <v>41</v>
      </c>
      <c r="J258">
        <v>410</v>
      </c>
      <c r="K258" t="s">
        <v>717</v>
      </c>
      <c r="L258">
        <v>51</v>
      </c>
      <c r="M258">
        <v>510</v>
      </c>
      <c r="N258">
        <v>8900</v>
      </c>
    </row>
    <row r="259" spans="1:60">
      <c r="A259" t="s">
        <v>1039</v>
      </c>
      <c r="E259" t="s">
        <v>1039</v>
      </c>
      <c r="F259" t="s">
        <v>1039</v>
      </c>
      <c r="G259" t="s">
        <v>1039</v>
      </c>
      <c r="H259" t="s">
        <v>466</v>
      </c>
      <c r="I259">
        <v>41</v>
      </c>
      <c r="J259">
        <v>410</v>
      </c>
      <c r="K259" t="s">
        <v>717</v>
      </c>
      <c r="L259">
        <v>51</v>
      </c>
      <c r="M259">
        <v>510</v>
      </c>
      <c r="N259">
        <v>8901</v>
      </c>
      <c r="O259" t="s">
        <v>344</v>
      </c>
      <c r="P259" t="s">
        <v>344</v>
      </c>
      <c r="Q259" t="s">
        <v>1040</v>
      </c>
      <c r="R259">
        <v>158</v>
      </c>
      <c r="S259">
        <v>290</v>
      </c>
      <c r="T259">
        <v>137</v>
      </c>
      <c r="U259">
        <v>2843</v>
      </c>
      <c r="V259">
        <v>4446</v>
      </c>
      <c r="W259">
        <v>489</v>
      </c>
      <c r="X259">
        <v>860</v>
      </c>
      <c r="Y259">
        <v>1399</v>
      </c>
      <c r="Z259">
        <v>252</v>
      </c>
      <c r="AA259">
        <v>49</v>
      </c>
      <c r="AB259">
        <v>178</v>
      </c>
      <c r="AC259">
        <v>120</v>
      </c>
      <c r="AD259">
        <v>82</v>
      </c>
      <c r="AE259">
        <v>69</v>
      </c>
      <c r="AF259">
        <v>72</v>
      </c>
      <c r="AG259">
        <v>97</v>
      </c>
      <c r="AH259">
        <v>117</v>
      </c>
      <c r="AI259">
        <v>109</v>
      </c>
      <c r="AJ259">
        <v>93</v>
      </c>
      <c r="AK259">
        <v>241</v>
      </c>
      <c r="AL259">
        <v>138</v>
      </c>
      <c r="AM259">
        <v>79</v>
      </c>
      <c r="AN259">
        <v>45</v>
      </c>
      <c r="AO259">
        <v>41</v>
      </c>
      <c r="AP259">
        <v>131</v>
      </c>
      <c r="AQ259">
        <v>57</v>
      </c>
      <c r="AR259">
        <v>40</v>
      </c>
      <c r="AS259">
        <v>116</v>
      </c>
      <c r="AT259">
        <v>78</v>
      </c>
      <c r="AU259">
        <v>75</v>
      </c>
      <c r="AV259">
        <v>169</v>
      </c>
      <c r="AW259">
        <v>242</v>
      </c>
      <c r="AX259">
        <v>100</v>
      </c>
      <c r="AY259">
        <v>561</v>
      </c>
      <c r="AZ259">
        <v>632</v>
      </c>
      <c r="BA259">
        <v>180</v>
      </c>
      <c r="BB259">
        <v>605</v>
      </c>
      <c r="BC259">
        <v>1377</v>
      </c>
      <c r="BD259">
        <v>276</v>
      </c>
      <c r="BE259">
        <v>1626</v>
      </c>
      <c r="BF259">
        <v>2258</v>
      </c>
      <c r="BG259">
        <v>349</v>
      </c>
      <c r="BH259">
        <v>738</v>
      </c>
    </row>
    <row r="260" spans="1:60">
      <c r="A260" t="s">
        <v>1041</v>
      </c>
      <c r="E260" t="s">
        <v>1041</v>
      </c>
      <c r="F260" t="s">
        <v>1041</v>
      </c>
      <c r="G260" t="s">
        <v>1041</v>
      </c>
      <c r="H260" t="s">
        <v>466</v>
      </c>
      <c r="I260">
        <v>41</v>
      </c>
      <c r="J260">
        <v>410</v>
      </c>
      <c r="K260" t="s">
        <v>717</v>
      </c>
      <c r="L260">
        <v>51</v>
      </c>
      <c r="M260">
        <v>510</v>
      </c>
      <c r="N260">
        <v>8902</v>
      </c>
      <c r="O260" t="s">
        <v>356</v>
      </c>
      <c r="P260" t="s">
        <v>356</v>
      </c>
      <c r="Q260" t="s">
        <v>1042</v>
      </c>
      <c r="R260">
        <v>78</v>
      </c>
      <c r="S260">
        <v>109</v>
      </c>
      <c r="T260">
        <v>80</v>
      </c>
      <c r="U260">
        <v>1745</v>
      </c>
      <c r="V260">
        <v>1941</v>
      </c>
      <c r="W260">
        <v>261</v>
      </c>
      <c r="X260">
        <v>447</v>
      </c>
      <c r="Y260">
        <v>439</v>
      </c>
      <c r="Z260">
        <v>124</v>
      </c>
      <c r="AA260">
        <v>138</v>
      </c>
      <c r="AB260">
        <v>136</v>
      </c>
      <c r="AC260">
        <v>83</v>
      </c>
      <c r="AD260">
        <v>55</v>
      </c>
      <c r="AE260">
        <v>106</v>
      </c>
      <c r="AF260">
        <v>74</v>
      </c>
      <c r="AG260">
        <v>93</v>
      </c>
      <c r="AH260">
        <v>161</v>
      </c>
      <c r="AI260">
        <v>92</v>
      </c>
      <c r="AJ260">
        <v>89</v>
      </c>
      <c r="AK260">
        <v>59</v>
      </c>
      <c r="AL260">
        <v>53</v>
      </c>
      <c r="AM260">
        <v>100</v>
      </c>
      <c r="AN260">
        <v>46</v>
      </c>
      <c r="AO260">
        <v>43</v>
      </c>
      <c r="AP260">
        <v>174</v>
      </c>
      <c r="AQ260">
        <v>94</v>
      </c>
      <c r="AR260">
        <v>58</v>
      </c>
      <c r="AS260">
        <v>93</v>
      </c>
      <c r="AT260">
        <v>29</v>
      </c>
      <c r="AU260">
        <v>28</v>
      </c>
      <c r="AV260">
        <v>156</v>
      </c>
      <c r="AW260">
        <v>93</v>
      </c>
      <c r="AX260">
        <v>66</v>
      </c>
      <c r="AY260">
        <v>235</v>
      </c>
      <c r="AZ260">
        <v>364</v>
      </c>
      <c r="BA260">
        <v>134</v>
      </c>
      <c r="BB260">
        <v>221</v>
      </c>
      <c r="BC260">
        <v>377</v>
      </c>
      <c r="BD260">
        <v>103</v>
      </c>
      <c r="BE260">
        <v>691</v>
      </c>
      <c r="BF260">
        <v>693</v>
      </c>
      <c r="BG260">
        <v>664</v>
      </c>
      <c r="BH260">
        <v>802</v>
      </c>
    </row>
    <row r="261" spans="1:60">
      <c r="A261" t="s">
        <v>1043</v>
      </c>
      <c r="B261" t="s">
        <v>1044</v>
      </c>
      <c r="C261" t="s">
        <v>1044</v>
      </c>
      <c r="D261" t="s">
        <v>1044</v>
      </c>
      <c r="E261" t="s">
        <v>1043</v>
      </c>
      <c r="F261" t="s">
        <v>1043</v>
      </c>
      <c r="G261" t="s">
        <v>1043</v>
      </c>
      <c r="H261" t="s">
        <v>466</v>
      </c>
      <c r="I261">
        <v>41</v>
      </c>
      <c r="J261">
        <v>410</v>
      </c>
      <c r="K261" t="s">
        <v>717</v>
      </c>
      <c r="L261">
        <v>51</v>
      </c>
      <c r="M261">
        <v>510</v>
      </c>
      <c r="N261">
        <v>9000</v>
      </c>
      <c r="O261" t="s">
        <v>357</v>
      </c>
      <c r="P261" t="s">
        <v>357</v>
      </c>
      <c r="Q261" t="s">
        <v>1045</v>
      </c>
      <c r="R261">
        <v>507</v>
      </c>
      <c r="S261">
        <v>684</v>
      </c>
      <c r="T261">
        <v>260</v>
      </c>
      <c r="U261">
        <v>3656</v>
      </c>
      <c r="V261">
        <v>4178</v>
      </c>
      <c r="W261">
        <v>508</v>
      </c>
      <c r="X261">
        <v>371</v>
      </c>
      <c r="Y261">
        <v>564</v>
      </c>
      <c r="Z261">
        <v>235</v>
      </c>
      <c r="AA261">
        <v>296</v>
      </c>
      <c r="AB261">
        <v>538</v>
      </c>
      <c r="AC261">
        <v>183</v>
      </c>
      <c r="AD261">
        <v>165</v>
      </c>
      <c r="AE261">
        <v>235</v>
      </c>
      <c r="AF261">
        <v>134</v>
      </c>
      <c r="AG261">
        <v>146</v>
      </c>
      <c r="AH261">
        <v>97</v>
      </c>
      <c r="AI261">
        <v>84</v>
      </c>
      <c r="AJ261">
        <v>234</v>
      </c>
      <c r="AK261">
        <v>200</v>
      </c>
      <c r="AL261">
        <v>122</v>
      </c>
      <c r="AM261">
        <v>207</v>
      </c>
      <c r="AN261">
        <v>162</v>
      </c>
      <c r="AO261">
        <v>79</v>
      </c>
      <c r="AP261">
        <v>199</v>
      </c>
      <c r="AQ261">
        <v>120</v>
      </c>
      <c r="AR261">
        <v>91</v>
      </c>
      <c r="AS261">
        <v>98</v>
      </c>
      <c r="AT261">
        <v>223</v>
      </c>
      <c r="AU261">
        <v>99</v>
      </c>
      <c r="AV261">
        <v>280</v>
      </c>
      <c r="AW261">
        <v>344</v>
      </c>
      <c r="AX261">
        <v>136</v>
      </c>
      <c r="AY261">
        <v>627</v>
      </c>
      <c r="AZ261">
        <v>693</v>
      </c>
      <c r="BA261">
        <v>200</v>
      </c>
      <c r="BB261">
        <v>247</v>
      </c>
      <c r="BC261">
        <v>340</v>
      </c>
      <c r="BD261">
        <v>130</v>
      </c>
      <c r="BE261">
        <v>1312</v>
      </c>
      <c r="BF261">
        <v>1409</v>
      </c>
      <c r="BG261">
        <v>1181</v>
      </c>
      <c r="BH261">
        <v>1780</v>
      </c>
    </row>
    <row r="262" spans="1:60">
      <c r="A262" t="s">
        <v>1046</v>
      </c>
      <c r="B262" t="s">
        <v>1047</v>
      </c>
      <c r="C262" t="s">
        <v>1047</v>
      </c>
      <c r="D262" t="s">
        <v>1047</v>
      </c>
      <c r="H262" t="s">
        <v>466</v>
      </c>
      <c r="I262">
        <v>41</v>
      </c>
      <c r="J262">
        <v>410</v>
      </c>
      <c r="K262" t="s">
        <v>717</v>
      </c>
      <c r="L262">
        <v>51</v>
      </c>
      <c r="M262">
        <v>510</v>
      </c>
      <c r="N262">
        <v>9100</v>
      </c>
    </row>
    <row r="263" spans="1:60">
      <c r="A263" t="s">
        <v>1048</v>
      </c>
      <c r="E263" t="s">
        <v>1048</v>
      </c>
      <c r="F263" t="s">
        <v>1048</v>
      </c>
      <c r="G263" t="s">
        <v>1048</v>
      </c>
      <c r="H263" t="s">
        <v>466</v>
      </c>
      <c r="I263">
        <v>41</v>
      </c>
      <c r="J263">
        <v>410</v>
      </c>
      <c r="K263" t="s">
        <v>717</v>
      </c>
      <c r="L263">
        <v>51</v>
      </c>
      <c r="M263">
        <v>510</v>
      </c>
      <c r="N263">
        <v>9101</v>
      </c>
      <c r="O263" t="s">
        <v>358</v>
      </c>
      <c r="P263" t="s">
        <v>358</v>
      </c>
      <c r="Q263" t="s">
        <v>1049</v>
      </c>
      <c r="R263">
        <v>170</v>
      </c>
      <c r="S263">
        <v>476</v>
      </c>
      <c r="T263">
        <v>168</v>
      </c>
      <c r="U263">
        <v>2527</v>
      </c>
      <c r="V263">
        <v>2867</v>
      </c>
      <c r="W263">
        <v>367</v>
      </c>
      <c r="X263">
        <v>294</v>
      </c>
      <c r="Y263">
        <v>471</v>
      </c>
      <c r="Z263">
        <v>155</v>
      </c>
      <c r="AA263">
        <v>173</v>
      </c>
      <c r="AB263">
        <v>172</v>
      </c>
      <c r="AC263">
        <v>100</v>
      </c>
      <c r="AD263">
        <v>182</v>
      </c>
      <c r="AE263">
        <v>179</v>
      </c>
      <c r="AF263">
        <v>91</v>
      </c>
      <c r="AG263">
        <v>123</v>
      </c>
      <c r="AH263">
        <v>177</v>
      </c>
      <c r="AI263">
        <v>89</v>
      </c>
      <c r="AJ263">
        <v>176</v>
      </c>
      <c r="AK263">
        <v>105</v>
      </c>
      <c r="AL263">
        <v>57</v>
      </c>
      <c r="AM263">
        <v>111</v>
      </c>
      <c r="AN263">
        <v>119</v>
      </c>
      <c r="AO263">
        <v>88</v>
      </c>
      <c r="AP263">
        <v>124</v>
      </c>
      <c r="AQ263">
        <v>95</v>
      </c>
      <c r="AR263">
        <v>71</v>
      </c>
      <c r="AS263">
        <v>151</v>
      </c>
      <c r="AT263">
        <v>132</v>
      </c>
      <c r="AU263">
        <v>72</v>
      </c>
      <c r="AV263">
        <v>207</v>
      </c>
      <c r="AW263">
        <v>192</v>
      </c>
      <c r="AX263">
        <v>91</v>
      </c>
      <c r="AY263">
        <v>381</v>
      </c>
      <c r="AZ263">
        <v>381</v>
      </c>
      <c r="BA263">
        <v>119</v>
      </c>
      <c r="BB263">
        <v>216</v>
      </c>
      <c r="BC263">
        <v>444</v>
      </c>
      <c r="BD263">
        <v>158</v>
      </c>
      <c r="BE263">
        <v>975</v>
      </c>
      <c r="BF263">
        <v>960</v>
      </c>
      <c r="BG263">
        <v>874</v>
      </c>
      <c r="BH263">
        <v>995</v>
      </c>
    </row>
    <row r="264" spans="1:60">
      <c r="A264" t="s">
        <v>1050</v>
      </c>
      <c r="E264" t="s">
        <v>1050</v>
      </c>
      <c r="F264" t="s">
        <v>1050</v>
      </c>
      <c r="G264" t="s">
        <v>1050</v>
      </c>
      <c r="H264" t="s">
        <v>466</v>
      </c>
      <c r="I264">
        <v>41</v>
      </c>
      <c r="J264">
        <v>410</v>
      </c>
      <c r="K264" t="s">
        <v>717</v>
      </c>
      <c r="L264">
        <v>51</v>
      </c>
      <c r="M264">
        <v>510</v>
      </c>
      <c r="N264">
        <v>9102</v>
      </c>
      <c r="O264" t="s">
        <v>345</v>
      </c>
      <c r="P264" t="s">
        <v>345</v>
      </c>
      <c r="Q264" t="s">
        <v>1051</v>
      </c>
      <c r="R264">
        <v>174</v>
      </c>
      <c r="S264">
        <v>269</v>
      </c>
      <c r="T264">
        <v>138</v>
      </c>
      <c r="U264">
        <v>2547</v>
      </c>
      <c r="V264">
        <v>2948</v>
      </c>
      <c r="W264">
        <v>392</v>
      </c>
      <c r="X264">
        <v>428</v>
      </c>
      <c r="Y264">
        <v>998</v>
      </c>
      <c r="Z264">
        <v>244</v>
      </c>
      <c r="AA264">
        <v>43</v>
      </c>
      <c r="AB264">
        <v>105</v>
      </c>
      <c r="AC264">
        <v>90</v>
      </c>
      <c r="AD264">
        <v>41</v>
      </c>
      <c r="AE264">
        <v>167</v>
      </c>
      <c r="AF264">
        <v>98</v>
      </c>
      <c r="AG264">
        <v>98</v>
      </c>
      <c r="AH264">
        <v>117</v>
      </c>
      <c r="AI264">
        <v>82</v>
      </c>
      <c r="AJ264">
        <v>120</v>
      </c>
      <c r="AK264">
        <v>134</v>
      </c>
      <c r="AL264">
        <v>102</v>
      </c>
      <c r="AM264">
        <v>169</v>
      </c>
      <c r="AN264">
        <v>71</v>
      </c>
      <c r="AO264">
        <v>55</v>
      </c>
      <c r="AP264">
        <v>198</v>
      </c>
      <c r="AQ264">
        <v>81</v>
      </c>
      <c r="AR264">
        <v>62</v>
      </c>
      <c r="AS264">
        <v>136</v>
      </c>
      <c r="AT264">
        <v>154</v>
      </c>
      <c r="AU264">
        <v>81</v>
      </c>
      <c r="AV264">
        <v>226</v>
      </c>
      <c r="AW264">
        <v>226</v>
      </c>
      <c r="AX264">
        <v>127</v>
      </c>
      <c r="AY264">
        <v>459</v>
      </c>
      <c r="AZ264">
        <v>585</v>
      </c>
      <c r="BA264">
        <v>178</v>
      </c>
      <c r="BB264">
        <v>271</v>
      </c>
      <c r="BC264">
        <v>535</v>
      </c>
      <c r="BD264">
        <v>161</v>
      </c>
      <c r="BE264">
        <v>1209</v>
      </c>
      <c r="BF264">
        <v>1398</v>
      </c>
      <c r="BG264">
        <v>558</v>
      </c>
      <c r="BH264">
        <v>748</v>
      </c>
    </row>
    <row r="265" spans="1:60">
      <c r="A265" t="s">
        <v>1052</v>
      </c>
      <c r="B265" t="s">
        <v>1052</v>
      </c>
      <c r="C265" t="s">
        <v>1052</v>
      </c>
      <c r="D265" t="s">
        <v>1052</v>
      </c>
      <c r="E265" t="s">
        <v>1052</v>
      </c>
      <c r="F265" t="s">
        <v>1052</v>
      </c>
      <c r="G265" t="s">
        <v>1052</v>
      </c>
      <c r="H265" t="s">
        <v>466</v>
      </c>
      <c r="I265">
        <v>41</v>
      </c>
      <c r="J265">
        <v>410</v>
      </c>
      <c r="K265" t="s">
        <v>717</v>
      </c>
      <c r="L265">
        <v>51</v>
      </c>
      <c r="M265">
        <v>510</v>
      </c>
      <c r="N265">
        <v>9201</v>
      </c>
      <c r="O265" t="s">
        <v>332</v>
      </c>
      <c r="P265" t="s">
        <v>332</v>
      </c>
      <c r="Q265" t="s">
        <v>1053</v>
      </c>
      <c r="R265">
        <v>206</v>
      </c>
      <c r="S265">
        <v>309</v>
      </c>
      <c r="T265">
        <v>131</v>
      </c>
      <c r="U265">
        <v>3553</v>
      </c>
      <c r="V265">
        <v>3761</v>
      </c>
      <c r="W265">
        <v>437</v>
      </c>
      <c r="X265">
        <v>610</v>
      </c>
      <c r="Y265">
        <v>574</v>
      </c>
      <c r="Z265">
        <v>183</v>
      </c>
      <c r="AA265">
        <v>284</v>
      </c>
      <c r="AB265">
        <v>249</v>
      </c>
      <c r="AC265">
        <v>135</v>
      </c>
      <c r="AD265">
        <v>145</v>
      </c>
      <c r="AE265">
        <v>153</v>
      </c>
      <c r="AF265">
        <v>100</v>
      </c>
      <c r="AG265">
        <v>259</v>
      </c>
      <c r="AH265">
        <v>383</v>
      </c>
      <c r="AI265">
        <v>154</v>
      </c>
      <c r="AJ265">
        <v>218</v>
      </c>
      <c r="AK265">
        <v>161</v>
      </c>
      <c r="AL265">
        <v>90</v>
      </c>
      <c r="AM265">
        <v>217</v>
      </c>
      <c r="AN265">
        <v>135</v>
      </c>
      <c r="AO265">
        <v>87</v>
      </c>
      <c r="AP265">
        <v>220</v>
      </c>
      <c r="AQ265">
        <v>196</v>
      </c>
      <c r="AR265">
        <v>121</v>
      </c>
      <c r="AS265">
        <v>128</v>
      </c>
      <c r="AT265">
        <v>134</v>
      </c>
      <c r="AU265">
        <v>94</v>
      </c>
      <c r="AV265">
        <v>253</v>
      </c>
      <c r="AW265">
        <v>296</v>
      </c>
      <c r="AX265">
        <v>111</v>
      </c>
      <c r="AY265">
        <v>549</v>
      </c>
      <c r="AZ265">
        <v>558</v>
      </c>
      <c r="BA265">
        <v>171</v>
      </c>
      <c r="BB265">
        <v>301</v>
      </c>
      <c r="BC265">
        <v>444</v>
      </c>
      <c r="BD265">
        <v>134</v>
      </c>
      <c r="BE265">
        <v>1439</v>
      </c>
      <c r="BF265">
        <v>1443</v>
      </c>
      <c r="BG265">
        <v>1142</v>
      </c>
      <c r="BH265">
        <v>1381</v>
      </c>
    </row>
    <row r="266" spans="1:60">
      <c r="A266" t="s">
        <v>1054</v>
      </c>
      <c r="B266" t="s">
        <v>1054</v>
      </c>
      <c r="C266" t="s">
        <v>1054</v>
      </c>
      <c r="D266" t="s">
        <v>1054</v>
      </c>
      <c r="E266" t="s">
        <v>1054</v>
      </c>
      <c r="F266" t="s">
        <v>1054</v>
      </c>
      <c r="G266" t="s">
        <v>1054</v>
      </c>
      <c r="H266" t="s">
        <v>466</v>
      </c>
      <c r="I266">
        <v>41</v>
      </c>
      <c r="J266">
        <v>410</v>
      </c>
      <c r="K266" t="s">
        <v>717</v>
      </c>
      <c r="L266">
        <v>51</v>
      </c>
      <c r="M266">
        <v>510</v>
      </c>
      <c r="N266">
        <v>9202</v>
      </c>
      <c r="O266" t="s">
        <v>346</v>
      </c>
      <c r="P266" t="s">
        <v>346</v>
      </c>
      <c r="Q266" t="s">
        <v>1055</v>
      </c>
      <c r="R266">
        <v>194</v>
      </c>
      <c r="S266">
        <v>338</v>
      </c>
      <c r="T266">
        <v>144</v>
      </c>
      <c r="U266">
        <v>2009</v>
      </c>
      <c r="V266">
        <v>2543</v>
      </c>
      <c r="W266">
        <v>303</v>
      </c>
      <c r="X266">
        <v>377</v>
      </c>
      <c r="Y266">
        <v>515</v>
      </c>
      <c r="Z266">
        <v>155</v>
      </c>
      <c r="AA266">
        <v>85</v>
      </c>
      <c r="AB266">
        <v>109</v>
      </c>
      <c r="AC266">
        <v>75</v>
      </c>
      <c r="AD266">
        <v>53</v>
      </c>
      <c r="AE266">
        <v>99</v>
      </c>
      <c r="AF266">
        <v>72</v>
      </c>
      <c r="AG266">
        <v>47</v>
      </c>
      <c r="AH266">
        <v>109</v>
      </c>
      <c r="AI266">
        <v>60</v>
      </c>
      <c r="AJ266">
        <v>69</v>
      </c>
      <c r="AK266">
        <v>124</v>
      </c>
      <c r="AL266">
        <v>65</v>
      </c>
      <c r="AM266">
        <v>97</v>
      </c>
      <c r="AN266">
        <v>70</v>
      </c>
      <c r="AO266">
        <v>42</v>
      </c>
      <c r="AP266">
        <v>114</v>
      </c>
      <c r="AQ266">
        <v>124</v>
      </c>
      <c r="AR266">
        <v>74</v>
      </c>
      <c r="AS266">
        <v>99</v>
      </c>
      <c r="AT266">
        <v>86</v>
      </c>
      <c r="AU266">
        <v>57</v>
      </c>
      <c r="AV266">
        <v>255</v>
      </c>
      <c r="AW266">
        <v>236</v>
      </c>
      <c r="AX266">
        <v>101</v>
      </c>
      <c r="AY266">
        <v>399</v>
      </c>
      <c r="AZ266">
        <v>263</v>
      </c>
      <c r="BA266">
        <v>77</v>
      </c>
      <c r="BB266">
        <v>217</v>
      </c>
      <c r="BC266">
        <v>419</v>
      </c>
      <c r="BD266">
        <v>114</v>
      </c>
      <c r="BE266">
        <v>1024</v>
      </c>
      <c r="BF266">
        <v>1059</v>
      </c>
      <c r="BG266">
        <v>405</v>
      </c>
      <c r="BH266">
        <v>521</v>
      </c>
    </row>
    <row r="267" spans="1:60">
      <c r="A267" t="s">
        <v>1056</v>
      </c>
      <c r="B267" t="s">
        <v>1057</v>
      </c>
      <c r="C267" t="s">
        <v>1057</v>
      </c>
      <c r="D267" t="s">
        <v>1057</v>
      </c>
      <c r="H267" t="s">
        <v>466</v>
      </c>
      <c r="I267">
        <v>41</v>
      </c>
      <c r="J267">
        <v>410</v>
      </c>
      <c r="K267" t="s">
        <v>717</v>
      </c>
      <c r="L267">
        <v>51</v>
      </c>
      <c r="M267">
        <v>510</v>
      </c>
      <c r="N267">
        <v>9300</v>
      </c>
    </row>
    <row r="268" spans="1:60">
      <c r="A268" t="s">
        <v>1058</v>
      </c>
      <c r="E268" t="s">
        <v>1058</v>
      </c>
      <c r="F268" t="s">
        <v>1058</v>
      </c>
      <c r="G268" t="s">
        <v>1058</v>
      </c>
      <c r="H268" t="s">
        <v>466</v>
      </c>
      <c r="I268">
        <v>41</v>
      </c>
      <c r="J268">
        <v>410</v>
      </c>
      <c r="K268" t="s">
        <v>717</v>
      </c>
      <c r="L268">
        <v>51</v>
      </c>
      <c r="M268">
        <v>510</v>
      </c>
      <c r="N268">
        <v>9301</v>
      </c>
      <c r="O268" t="s">
        <v>359</v>
      </c>
      <c r="P268" t="s">
        <v>359</v>
      </c>
      <c r="Q268" t="s">
        <v>1059</v>
      </c>
      <c r="R268">
        <v>347</v>
      </c>
      <c r="S268">
        <v>567</v>
      </c>
      <c r="T268">
        <v>228</v>
      </c>
      <c r="U268">
        <v>2115</v>
      </c>
      <c r="V268">
        <v>2715</v>
      </c>
      <c r="W268">
        <v>383</v>
      </c>
      <c r="X268">
        <v>483</v>
      </c>
      <c r="Y268">
        <v>703</v>
      </c>
      <c r="Z268">
        <v>205</v>
      </c>
      <c r="AA268">
        <v>181</v>
      </c>
      <c r="AB268">
        <v>254</v>
      </c>
      <c r="AC268">
        <v>134</v>
      </c>
      <c r="AD268">
        <v>127</v>
      </c>
      <c r="AE268">
        <v>206</v>
      </c>
      <c r="AF268">
        <v>110</v>
      </c>
      <c r="AG268">
        <v>171</v>
      </c>
      <c r="AH268">
        <v>122</v>
      </c>
      <c r="AI268">
        <v>97</v>
      </c>
      <c r="AJ268">
        <v>206</v>
      </c>
      <c r="AK268">
        <v>111</v>
      </c>
      <c r="AL268">
        <v>87</v>
      </c>
      <c r="AM268">
        <v>152</v>
      </c>
      <c r="AN268">
        <v>223</v>
      </c>
      <c r="AO268">
        <v>118</v>
      </c>
      <c r="AP268">
        <v>152</v>
      </c>
      <c r="AQ268">
        <v>103</v>
      </c>
      <c r="AR268">
        <v>69</v>
      </c>
      <c r="AS268">
        <v>135</v>
      </c>
      <c r="AT268">
        <v>65</v>
      </c>
      <c r="AU268">
        <v>61</v>
      </c>
      <c r="AV268">
        <v>220</v>
      </c>
      <c r="AW268">
        <v>246</v>
      </c>
      <c r="AX268">
        <v>127</v>
      </c>
      <c r="AY268">
        <v>288</v>
      </c>
      <c r="AZ268">
        <v>518</v>
      </c>
      <c r="BA268">
        <v>160</v>
      </c>
      <c r="BB268">
        <v>234</v>
      </c>
      <c r="BC268">
        <v>296</v>
      </c>
      <c r="BD268">
        <v>117</v>
      </c>
      <c r="BE268">
        <v>678</v>
      </c>
      <c r="BF268">
        <v>718</v>
      </c>
      <c r="BG268">
        <v>1175</v>
      </c>
      <c r="BH268">
        <v>1437</v>
      </c>
    </row>
    <row r="269" spans="1:60">
      <c r="A269" t="s">
        <v>1060</v>
      </c>
      <c r="E269" t="s">
        <v>1060</v>
      </c>
      <c r="F269" t="s">
        <v>1060</v>
      </c>
      <c r="G269" t="s">
        <v>1060</v>
      </c>
      <c r="H269" t="s">
        <v>466</v>
      </c>
      <c r="I269">
        <v>41</v>
      </c>
      <c r="J269">
        <v>410</v>
      </c>
      <c r="K269" t="s">
        <v>717</v>
      </c>
      <c r="L269">
        <v>51</v>
      </c>
      <c r="M269">
        <v>510</v>
      </c>
      <c r="N269">
        <v>9302</v>
      </c>
      <c r="O269" t="s">
        <v>382</v>
      </c>
      <c r="P269" t="s">
        <v>382</v>
      </c>
      <c r="Q269" t="s">
        <v>1061</v>
      </c>
      <c r="R269">
        <v>214</v>
      </c>
      <c r="S269">
        <v>180</v>
      </c>
      <c r="T269">
        <v>79</v>
      </c>
      <c r="U269">
        <v>1766</v>
      </c>
      <c r="V269">
        <v>2264</v>
      </c>
      <c r="W269">
        <v>303</v>
      </c>
      <c r="X269">
        <v>436</v>
      </c>
      <c r="Y269">
        <v>649</v>
      </c>
      <c r="Z269">
        <v>139</v>
      </c>
      <c r="AA269">
        <v>136</v>
      </c>
      <c r="AB269">
        <v>129</v>
      </c>
      <c r="AC269">
        <v>70</v>
      </c>
      <c r="AD269">
        <v>36</v>
      </c>
      <c r="AE269">
        <v>154</v>
      </c>
      <c r="AF269">
        <v>85</v>
      </c>
      <c r="AG269">
        <v>57</v>
      </c>
      <c r="AH269">
        <v>119</v>
      </c>
      <c r="AI269">
        <v>64</v>
      </c>
      <c r="AJ269">
        <v>79</v>
      </c>
      <c r="AK269">
        <v>86</v>
      </c>
      <c r="AL269">
        <v>52</v>
      </c>
      <c r="AM269">
        <v>93</v>
      </c>
      <c r="AN269">
        <v>121</v>
      </c>
      <c r="AO269">
        <v>80</v>
      </c>
      <c r="AP269">
        <v>88</v>
      </c>
      <c r="AQ269">
        <v>86</v>
      </c>
      <c r="AR269">
        <v>50</v>
      </c>
      <c r="AS269">
        <v>95</v>
      </c>
      <c r="AT269">
        <v>107</v>
      </c>
      <c r="AU269">
        <v>70</v>
      </c>
      <c r="AV269">
        <v>186</v>
      </c>
      <c r="AW269">
        <v>164</v>
      </c>
      <c r="AX269">
        <v>79</v>
      </c>
      <c r="AY269">
        <v>365</v>
      </c>
      <c r="AZ269">
        <v>278</v>
      </c>
      <c r="BA269">
        <v>100</v>
      </c>
      <c r="BB269">
        <v>185</v>
      </c>
      <c r="BC269">
        <v>434</v>
      </c>
      <c r="BD269">
        <v>123</v>
      </c>
      <c r="BE269">
        <v>903</v>
      </c>
      <c r="BF269">
        <v>902</v>
      </c>
      <c r="BG269">
        <v>418</v>
      </c>
      <c r="BH269">
        <v>707</v>
      </c>
    </row>
    <row r="270" spans="1:60">
      <c r="A270" t="s">
        <v>1062</v>
      </c>
      <c r="B270" t="s">
        <v>1063</v>
      </c>
      <c r="C270" t="s">
        <v>1063</v>
      </c>
      <c r="D270" t="s">
        <v>1063</v>
      </c>
      <c r="E270" t="s">
        <v>1062</v>
      </c>
      <c r="F270" t="s">
        <v>1062</v>
      </c>
      <c r="G270" t="s">
        <v>1062</v>
      </c>
      <c r="H270" t="s">
        <v>466</v>
      </c>
      <c r="I270">
        <v>41</v>
      </c>
      <c r="J270">
        <v>410</v>
      </c>
      <c r="K270" t="s">
        <v>717</v>
      </c>
      <c r="L270">
        <v>51</v>
      </c>
      <c r="M270">
        <v>510</v>
      </c>
      <c r="N270">
        <v>9400</v>
      </c>
      <c r="O270" t="s">
        <v>347</v>
      </c>
      <c r="P270" t="s">
        <v>347</v>
      </c>
      <c r="Q270" t="s">
        <v>1064</v>
      </c>
      <c r="R270">
        <v>243</v>
      </c>
      <c r="S270">
        <v>387</v>
      </c>
      <c r="T270">
        <v>180</v>
      </c>
      <c r="U270">
        <v>3765</v>
      </c>
      <c r="V270">
        <v>3816</v>
      </c>
      <c r="W270">
        <v>437</v>
      </c>
      <c r="X270">
        <v>1066</v>
      </c>
      <c r="Y270">
        <v>1233</v>
      </c>
      <c r="Z270">
        <v>222</v>
      </c>
      <c r="AA270">
        <v>147</v>
      </c>
      <c r="AB270">
        <v>139</v>
      </c>
      <c r="AC270">
        <v>74</v>
      </c>
      <c r="AD270">
        <v>149</v>
      </c>
      <c r="AE270">
        <v>101</v>
      </c>
      <c r="AF270">
        <v>91</v>
      </c>
      <c r="AG270">
        <v>104</v>
      </c>
      <c r="AH270">
        <v>133</v>
      </c>
      <c r="AI270">
        <v>75</v>
      </c>
      <c r="AJ270">
        <v>208</v>
      </c>
      <c r="AK270">
        <v>76</v>
      </c>
      <c r="AL270">
        <v>63</v>
      </c>
      <c r="AM270">
        <v>239</v>
      </c>
      <c r="AN270">
        <v>192</v>
      </c>
      <c r="AO270">
        <v>110</v>
      </c>
      <c r="AP270">
        <v>181</v>
      </c>
      <c r="AQ270">
        <v>121</v>
      </c>
      <c r="AR270">
        <v>90</v>
      </c>
      <c r="AS270">
        <v>208</v>
      </c>
      <c r="AT270">
        <v>119</v>
      </c>
      <c r="AU270">
        <v>72</v>
      </c>
      <c r="AV270">
        <v>362</v>
      </c>
      <c r="AW270">
        <v>186</v>
      </c>
      <c r="AX270">
        <v>88</v>
      </c>
      <c r="AY270">
        <v>719</v>
      </c>
      <c r="AZ270">
        <v>771</v>
      </c>
      <c r="BA270">
        <v>198</v>
      </c>
      <c r="BB270">
        <v>557</v>
      </c>
      <c r="BC270">
        <v>981</v>
      </c>
      <c r="BD270">
        <v>217</v>
      </c>
      <c r="BE270">
        <v>2415</v>
      </c>
      <c r="BF270">
        <v>2289</v>
      </c>
      <c r="BG270">
        <v>476</v>
      </c>
      <c r="BH270">
        <v>570</v>
      </c>
    </row>
    <row r="271" spans="1:60">
      <c r="A271" t="s">
        <v>1065</v>
      </c>
      <c r="B271" t="s">
        <v>1066</v>
      </c>
      <c r="C271" t="s">
        <v>1066</v>
      </c>
      <c r="D271" t="s">
        <v>1066</v>
      </c>
      <c r="H271" t="s">
        <v>466</v>
      </c>
      <c r="I271">
        <v>41</v>
      </c>
      <c r="J271">
        <v>410</v>
      </c>
      <c r="K271" t="s">
        <v>717</v>
      </c>
      <c r="L271">
        <v>51</v>
      </c>
      <c r="M271">
        <v>510</v>
      </c>
      <c r="N271">
        <v>9500</v>
      </c>
    </row>
    <row r="272" spans="1:60">
      <c r="A272" t="s">
        <v>1067</v>
      </c>
      <c r="E272" t="s">
        <v>1067</v>
      </c>
      <c r="F272" t="s">
        <v>1067</v>
      </c>
      <c r="G272" t="s">
        <v>1067</v>
      </c>
      <c r="H272" t="s">
        <v>466</v>
      </c>
      <c r="I272">
        <v>41</v>
      </c>
      <c r="J272">
        <v>410</v>
      </c>
      <c r="K272" t="s">
        <v>717</v>
      </c>
      <c r="L272">
        <v>51</v>
      </c>
      <c r="M272">
        <v>510</v>
      </c>
      <c r="N272">
        <v>9501</v>
      </c>
      <c r="O272" t="s">
        <v>333</v>
      </c>
      <c r="P272" t="s">
        <v>333</v>
      </c>
      <c r="Q272" t="s">
        <v>1068</v>
      </c>
      <c r="R272">
        <v>178</v>
      </c>
      <c r="S272">
        <v>77</v>
      </c>
      <c r="T272">
        <v>56</v>
      </c>
      <c r="U272">
        <v>2011</v>
      </c>
      <c r="V272">
        <v>2272</v>
      </c>
      <c r="W272">
        <v>293</v>
      </c>
      <c r="X272">
        <v>637</v>
      </c>
      <c r="Y272">
        <v>749</v>
      </c>
      <c r="Z272">
        <v>156</v>
      </c>
      <c r="AA272">
        <v>85</v>
      </c>
      <c r="AB272">
        <v>166</v>
      </c>
      <c r="AC272">
        <v>85</v>
      </c>
      <c r="AD272">
        <v>109</v>
      </c>
      <c r="AE272">
        <v>175</v>
      </c>
      <c r="AF272">
        <v>74</v>
      </c>
      <c r="AG272">
        <v>184</v>
      </c>
      <c r="AH272">
        <v>78</v>
      </c>
      <c r="AI272">
        <v>44</v>
      </c>
      <c r="AJ272">
        <v>147</v>
      </c>
      <c r="AK272">
        <v>141</v>
      </c>
      <c r="AL272">
        <v>82</v>
      </c>
      <c r="AM272">
        <v>87</v>
      </c>
      <c r="AN272">
        <v>172</v>
      </c>
      <c r="AO272">
        <v>96</v>
      </c>
      <c r="AP272">
        <v>81</v>
      </c>
      <c r="AQ272">
        <v>172</v>
      </c>
      <c r="AR272">
        <v>75</v>
      </c>
      <c r="AS272">
        <v>183</v>
      </c>
      <c r="AT272">
        <v>43</v>
      </c>
      <c r="AU272">
        <v>31</v>
      </c>
      <c r="AV272">
        <v>178</v>
      </c>
      <c r="AW272">
        <v>151</v>
      </c>
      <c r="AX272">
        <v>68</v>
      </c>
      <c r="AY272">
        <v>284</v>
      </c>
      <c r="AZ272">
        <v>299</v>
      </c>
      <c r="BA272">
        <v>96</v>
      </c>
      <c r="BB272">
        <v>415</v>
      </c>
      <c r="BC272">
        <v>512</v>
      </c>
      <c r="BD272">
        <v>119</v>
      </c>
      <c r="BE272">
        <v>1176</v>
      </c>
      <c r="BF272">
        <v>1145</v>
      </c>
      <c r="BG272">
        <v>567</v>
      </c>
      <c r="BH272">
        <v>790</v>
      </c>
    </row>
    <row r="273" spans="1:60">
      <c r="A273" t="s">
        <v>1069</v>
      </c>
      <c r="E273" t="s">
        <v>1069</v>
      </c>
      <c r="F273" t="s">
        <v>1069</v>
      </c>
      <c r="G273" t="s">
        <v>1069</v>
      </c>
      <c r="H273" t="s">
        <v>466</v>
      </c>
      <c r="I273">
        <v>41</v>
      </c>
      <c r="J273">
        <v>410</v>
      </c>
      <c r="K273" t="s">
        <v>717</v>
      </c>
      <c r="L273">
        <v>51</v>
      </c>
      <c r="M273">
        <v>510</v>
      </c>
      <c r="N273">
        <v>9502</v>
      </c>
      <c r="O273" t="s">
        <v>334</v>
      </c>
      <c r="P273" t="s">
        <v>334</v>
      </c>
      <c r="Q273" t="s">
        <v>1070</v>
      </c>
      <c r="R273">
        <v>80</v>
      </c>
      <c r="S273">
        <v>209</v>
      </c>
      <c r="T273">
        <v>83</v>
      </c>
      <c r="U273">
        <v>2012</v>
      </c>
      <c r="V273">
        <v>1699</v>
      </c>
      <c r="W273">
        <v>243</v>
      </c>
      <c r="X273">
        <v>646</v>
      </c>
      <c r="Y273">
        <v>983</v>
      </c>
      <c r="Z273">
        <v>184</v>
      </c>
      <c r="AA273">
        <v>80</v>
      </c>
      <c r="AB273">
        <v>87</v>
      </c>
      <c r="AC273">
        <v>65</v>
      </c>
      <c r="AD273">
        <v>60</v>
      </c>
      <c r="AE273">
        <v>156</v>
      </c>
      <c r="AF273">
        <v>66</v>
      </c>
      <c r="AG273">
        <v>151</v>
      </c>
      <c r="AH273">
        <v>102</v>
      </c>
      <c r="AI273">
        <v>56</v>
      </c>
      <c r="AJ273">
        <v>181</v>
      </c>
      <c r="AK273">
        <v>154</v>
      </c>
      <c r="AL273">
        <v>94</v>
      </c>
      <c r="AM273">
        <v>93</v>
      </c>
      <c r="AN273">
        <v>45</v>
      </c>
      <c r="AO273">
        <v>32</v>
      </c>
      <c r="AP273">
        <v>160</v>
      </c>
      <c r="AQ273">
        <v>29</v>
      </c>
      <c r="AR273">
        <v>26</v>
      </c>
      <c r="AS273">
        <v>85</v>
      </c>
      <c r="AT273">
        <v>140</v>
      </c>
      <c r="AU273">
        <v>100</v>
      </c>
      <c r="AV273">
        <v>162</v>
      </c>
      <c r="AW273">
        <v>131</v>
      </c>
      <c r="AX273">
        <v>55</v>
      </c>
      <c r="AY273">
        <v>351</v>
      </c>
      <c r="AZ273">
        <v>307</v>
      </c>
      <c r="BA273">
        <v>80</v>
      </c>
      <c r="BB273">
        <v>331</v>
      </c>
      <c r="BC273">
        <v>554</v>
      </c>
      <c r="BD273">
        <v>123</v>
      </c>
      <c r="BE273">
        <v>926</v>
      </c>
      <c r="BF273">
        <v>878</v>
      </c>
      <c r="BG273">
        <v>737</v>
      </c>
      <c r="BH273">
        <v>740</v>
      </c>
    </row>
    <row r="274" spans="1:60">
      <c r="A274" t="s">
        <v>1071</v>
      </c>
      <c r="B274" t="s">
        <v>1071</v>
      </c>
      <c r="C274" t="s">
        <v>1071</v>
      </c>
      <c r="D274" t="s">
        <v>1071</v>
      </c>
      <c r="H274" t="s">
        <v>466</v>
      </c>
      <c r="I274">
        <v>41</v>
      </c>
      <c r="J274">
        <v>410</v>
      </c>
      <c r="K274" t="s">
        <v>717</v>
      </c>
      <c r="L274">
        <v>51</v>
      </c>
      <c r="M274">
        <v>510</v>
      </c>
      <c r="N274">
        <v>9601</v>
      </c>
    </row>
    <row r="275" spans="1:60">
      <c r="A275" t="s">
        <v>1072</v>
      </c>
      <c r="B275" t="s">
        <v>1072</v>
      </c>
      <c r="C275" t="s">
        <v>1072</v>
      </c>
      <c r="D275" t="s">
        <v>1072</v>
      </c>
      <c r="H275" t="s">
        <v>466</v>
      </c>
      <c r="I275">
        <v>41</v>
      </c>
      <c r="J275">
        <v>410</v>
      </c>
      <c r="K275" t="s">
        <v>717</v>
      </c>
      <c r="L275">
        <v>51</v>
      </c>
      <c r="M275">
        <v>510</v>
      </c>
      <c r="N275">
        <v>9602</v>
      </c>
    </row>
    <row r="276" spans="1:60">
      <c r="A276" t="s">
        <v>1073</v>
      </c>
      <c r="E276" t="s">
        <v>1073</v>
      </c>
      <c r="F276" t="s">
        <v>1073</v>
      </c>
      <c r="G276" t="s">
        <v>1073</v>
      </c>
      <c r="H276" t="s">
        <v>466</v>
      </c>
      <c r="I276">
        <v>41</v>
      </c>
      <c r="J276">
        <v>410</v>
      </c>
      <c r="K276" t="s">
        <v>717</v>
      </c>
      <c r="L276">
        <v>51</v>
      </c>
      <c r="M276">
        <v>510</v>
      </c>
      <c r="N276">
        <v>9603</v>
      </c>
      <c r="O276" t="s">
        <v>360</v>
      </c>
      <c r="P276" t="s">
        <v>360</v>
      </c>
      <c r="Q276" t="s">
        <v>1074</v>
      </c>
      <c r="R276">
        <v>137</v>
      </c>
      <c r="S276">
        <v>148</v>
      </c>
      <c r="T276">
        <v>94</v>
      </c>
      <c r="U276">
        <v>1683</v>
      </c>
      <c r="V276">
        <v>1799</v>
      </c>
      <c r="W276">
        <v>262</v>
      </c>
      <c r="X276">
        <v>356</v>
      </c>
      <c r="Y276">
        <v>341</v>
      </c>
      <c r="Z276">
        <v>116</v>
      </c>
      <c r="AA276">
        <v>71</v>
      </c>
      <c r="AB276">
        <v>77</v>
      </c>
      <c r="AC276">
        <v>52</v>
      </c>
      <c r="AD276">
        <v>14</v>
      </c>
      <c r="AE276">
        <v>53</v>
      </c>
      <c r="AF276">
        <v>49</v>
      </c>
      <c r="AG276">
        <v>29</v>
      </c>
      <c r="AH276">
        <v>41</v>
      </c>
      <c r="AI276">
        <v>28</v>
      </c>
      <c r="AJ276">
        <v>108</v>
      </c>
      <c r="AK276">
        <v>63</v>
      </c>
      <c r="AL276">
        <v>36</v>
      </c>
      <c r="AM276">
        <v>52</v>
      </c>
      <c r="AN276">
        <v>125</v>
      </c>
      <c r="AO276">
        <v>59</v>
      </c>
      <c r="AP276">
        <v>119</v>
      </c>
      <c r="AQ276">
        <v>25</v>
      </c>
      <c r="AR276">
        <v>18</v>
      </c>
      <c r="AS276">
        <v>117</v>
      </c>
      <c r="AT276">
        <v>61</v>
      </c>
      <c r="AU276">
        <v>65</v>
      </c>
      <c r="AV276">
        <v>219</v>
      </c>
      <c r="AW276">
        <v>158</v>
      </c>
      <c r="AX276">
        <v>82</v>
      </c>
      <c r="AY276">
        <v>377</v>
      </c>
      <c r="AZ276">
        <v>333</v>
      </c>
      <c r="BA276">
        <v>111</v>
      </c>
      <c r="BB276">
        <v>141</v>
      </c>
      <c r="BC276">
        <v>273</v>
      </c>
      <c r="BD276">
        <v>101</v>
      </c>
      <c r="BE276">
        <v>764</v>
      </c>
      <c r="BF276">
        <v>730</v>
      </c>
      <c r="BG276">
        <v>478</v>
      </c>
      <c r="BH276">
        <v>536</v>
      </c>
    </row>
    <row r="277" spans="1:60">
      <c r="A277" t="s">
        <v>1075</v>
      </c>
      <c r="E277" t="s">
        <v>1075</v>
      </c>
      <c r="F277" t="s">
        <v>1075</v>
      </c>
      <c r="G277" t="s">
        <v>1075</v>
      </c>
      <c r="H277" t="s">
        <v>466</v>
      </c>
      <c r="I277">
        <v>41</v>
      </c>
      <c r="J277">
        <v>410</v>
      </c>
      <c r="K277" t="s">
        <v>717</v>
      </c>
      <c r="L277">
        <v>51</v>
      </c>
      <c r="M277">
        <v>510</v>
      </c>
      <c r="N277">
        <v>9604</v>
      </c>
      <c r="O277" t="s">
        <v>335</v>
      </c>
      <c r="P277" t="s">
        <v>335</v>
      </c>
      <c r="Q277" t="s">
        <v>1076</v>
      </c>
      <c r="R277">
        <v>409</v>
      </c>
      <c r="S277">
        <v>627</v>
      </c>
      <c r="T277">
        <v>205</v>
      </c>
      <c r="U277">
        <v>2134</v>
      </c>
      <c r="V277">
        <v>2565</v>
      </c>
      <c r="W277">
        <v>337</v>
      </c>
      <c r="X277">
        <v>272</v>
      </c>
      <c r="Y277">
        <v>324</v>
      </c>
      <c r="Z277">
        <v>104</v>
      </c>
      <c r="AA277">
        <v>205</v>
      </c>
      <c r="AB277">
        <v>220</v>
      </c>
      <c r="AC277">
        <v>89</v>
      </c>
      <c r="AD277">
        <v>110</v>
      </c>
      <c r="AE277">
        <v>95</v>
      </c>
      <c r="AF277">
        <v>47</v>
      </c>
      <c r="AG277">
        <v>90</v>
      </c>
      <c r="AH277">
        <v>147</v>
      </c>
      <c r="AI277">
        <v>78</v>
      </c>
      <c r="AJ277">
        <v>93</v>
      </c>
      <c r="AK277">
        <v>121</v>
      </c>
      <c r="AL277">
        <v>53</v>
      </c>
      <c r="AM277">
        <v>96</v>
      </c>
      <c r="AN277">
        <v>151</v>
      </c>
      <c r="AO277">
        <v>84</v>
      </c>
      <c r="AP277">
        <v>201</v>
      </c>
      <c r="AQ277">
        <v>117</v>
      </c>
      <c r="AR277">
        <v>67</v>
      </c>
      <c r="AS277">
        <v>197</v>
      </c>
      <c r="AT277">
        <v>117</v>
      </c>
      <c r="AU277">
        <v>53</v>
      </c>
      <c r="AV277">
        <v>292</v>
      </c>
      <c r="AW277">
        <v>268</v>
      </c>
      <c r="AX277">
        <v>120</v>
      </c>
      <c r="AY277">
        <v>270</v>
      </c>
      <c r="AZ277">
        <v>284</v>
      </c>
      <c r="BA277">
        <v>100</v>
      </c>
      <c r="BB277">
        <v>171</v>
      </c>
      <c r="BC277">
        <v>325</v>
      </c>
      <c r="BD277">
        <v>113</v>
      </c>
      <c r="BE277">
        <v>721</v>
      </c>
      <c r="BF277">
        <v>725</v>
      </c>
      <c r="BG277">
        <v>999</v>
      </c>
      <c r="BH277">
        <v>1055</v>
      </c>
    </row>
    <row r="278" spans="1:60">
      <c r="A278" t="s">
        <v>1077</v>
      </c>
      <c r="E278" t="s">
        <v>1077</v>
      </c>
      <c r="F278" t="s">
        <v>1077</v>
      </c>
      <c r="G278" t="s">
        <v>1077</v>
      </c>
      <c r="H278" t="s">
        <v>466</v>
      </c>
      <c r="I278">
        <v>41</v>
      </c>
      <c r="J278">
        <v>410</v>
      </c>
      <c r="K278" t="s">
        <v>717</v>
      </c>
      <c r="L278">
        <v>51</v>
      </c>
      <c r="M278">
        <v>510</v>
      </c>
      <c r="N278">
        <v>9605</v>
      </c>
      <c r="O278" t="s">
        <v>336</v>
      </c>
      <c r="P278" t="s">
        <v>336</v>
      </c>
      <c r="Q278" t="s">
        <v>1078</v>
      </c>
      <c r="R278">
        <v>197</v>
      </c>
      <c r="S278">
        <v>420</v>
      </c>
      <c r="T278">
        <v>202</v>
      </c>
      <c r="U278">
        <v>2164</v>
      </c>
      <c r="V278">
        <v>2525</v>
      </c>
      <c r="W278">
        <v>381</v>
      </c>
      <c r="X278">
        <v>613</v>
      </c>
      <c r="Y278">
        <v>765</v>
      </c>
      <c r="Z278">
        <v>192</v>
      </c>
      <c r="AA278">
        <v>108</v>
      </c>
      <c r="AB278">
        <v>292</v>
      </c>
      <c r="AC278">
        <v>158</v>
      </c>
      <c r="AD278">
        <v>72</v>
      </c>
      <c r="AE278">
        <v>170</v>
      </c>
      <c r="AF278">
        <v>87</v>
      </c>
      <c r="AG278">
        <v>86</v>
      </c>
      <c r="AH278">
        <v>39</v>
      </c>
      <c r="AI278">
        <v>39</v>
      </c>
      <c r="AJ278">
        <v>173</v>
      </c>
      <c r="AK278">
        <v>125</v>
      </c>
      <c r="AL278">
        <v>79</v>
      </c>
      <c r="AM278">
        <v>94</v>
      </c>
      <c r="AN278">
        <v>86</v>
      </c>
      <c r="AO278">
        <v>55</v>
      </c>
      <c r="AP278">
        <v>171</v>
      </c>
      <c r="AQ278">
        <v>134</v>
      </c>
      <c r="AR278">
        <v>97</v>
      </c>
      <c r="AS278">
        <v>134</v>
      </c>
      <c r="AT278">
        <v>46</v>
      </c>
      <c r="AU278">
        <v>40</v>
      </c>
      <c r="AV278">
        <v>204</v>
      </c>
      <c r="AW278">
        <v>334</v>
      </c>
      <c r="AX278">
        <v>151</v>
      </c>
      <c r="AY278">
        <v>361</v>
      </c>
      <c r="AZ278">
        <v>368</v>
      </c>
      <c r="BA278">
        <v>136</v>
      </c>
      <c r="BB278">
        <v>359</v>
      </c>
      <c r="BC278">
        <v>555</v>
      </c>
      <c r="BD278">
        <v>151</v>
      </c>
      <c r="BE278">
        <v>846</v>
      </c>
      <c r="BF278">
        <v>879</v>
      </c>
      <c r="BG278">
        <v>916</v>
      </c>
      <c r="BH278">
        <v>1280</v>
      </c>
    </row>
    <row r="279" spans="1:60">
      <c r="A279" t="s">
        <v>1079</v>
      </c>
      <c r="E279" t="s">
        <v>1079</v>
      </c>
      <c r="F279" t="s">
        <v>1079</v>
      </c>
      <c r="G279" t="s">
        <v>1079</v>
      </c>
      <c r="H279" t="s">
        <v>466</v>
      </c>
      <c r="I279">
        <v>41</v>
      </c>
      <c r="J279">
        <v>410</v>
      </c>
      <c r="K279" t="s">
        <v>717</v>
      </c>
      <c r="L279">
        <v>51</v>
      </c>
      <c r="M279">
        <v>510</v>
      </c>
      <c r="N279">
        <v>9606</v>
      </c>
      <c r="O279" t="s">
        <v>337</v>
      </c>
      <c r="P279" t="s">
        <v>337</v>
      </c>
      <c r="Q279" t="s">
        <v>1080</v>
      </c>
      <c r="R279">
        <v>314</v>
      </c>
      <c r="S279">
        <v>552</v>
      </c>
      <c r="T279">
        <v>175</v>
      </c>
      <c r="U279">
        <v>2155</v>
      </c>
      <c r="V279">
        <v>2315</v>
      </c>
      <c r="W279">
        <v>372</v>
      </c>
      <c r="X279">
        <v>307</v>
      </c>
      <c r="Y279">
        <v>563</v>
      </c>
      <c r="Z279">
        <v>187</v>
      </c>
      <c r="AA279">
        <v>184</v>
      </c>
      <c r="AB279">
        <v>355</v>
      </c>
      <c r="AC279">
        <v>151</v>
      </c>
      <c r="AD279">
        <v>168</v>
      </c>
      <c r="AE279">
        <v>204</v>
      </c>
      <c r="AF279">
        <v>102</v>
      </c>
      <c r="AG279">
        <v>114</v>
      </c>
      <c r="AH279">
        <v>83</v>
      </c>
      <c r="AI279">
        <v>57</v>
      </c>
      <c r="AJ279">
        <v>164</v>
      </c>
      <c r="AK279">
        <v>71</v>
      </c>
      <c r="AL279">
        <v>57</v>
      </c>
      <c r="AM279">
        <v>115</v>
      </c>
      <c r="AN279">
        <v>71</v>
      </c>
      <c r="AO279">
        <v>53</v>
      </c>
      <c r="AP279">
        <v>125</v>
      </c>
      <c r="AQ279">
        <v>175</v>
      </c>
      <c r="AR279">
        <v>103</v>
      </c>
      <c r="AS279">
        <v>109</v>
      </c>
      <c r="AT279">
        <v>119</v>
      </c>
      <c r="AU279">
        <v>77</v>
      </c>
      <c r="AV279">
        <v>179</v>
      </c>
      <c r="AW279">
        <v>265</v>
      </c>
      <c r="AX279">
        <v>105</v>
      </c>
      <c r="AY279">
        <v>290</v>
      </c>
      <c r="AZ279">
        <v>261</v>
      </c>
      <c r="BA279">
        <v>115</v>
      </c>
      <c r="BB279">
        <v>203</v>
      </c>
      <c r="BC279">
        <v>227</v>
      </c>
      <c r="BD279">
        <v>94</v>
      </c>
      <c r="BE279">
        <v>559</v>
      </c>
      <c r="BF279">
        <v>561</v>
      </c>
      <c r="BG279">
        <v>1085</v>
      </c>
      <c r="BH279">
        <v>1207</v>
      </c>
    </row>
    <row r="280" spans="1:60">
      <c r="A280" t="s">
        <v>1081</v>
      </c>
      <c r="B280" t="s">
        <v>1081</v>
      </c>
      <c r="C280" t="s">
        <v>1081</v>
      </c>
      <c r="D280" t="s">
        <v>1081</v>
      </c>
      <c r="E280" t="s">
        <v>1081</v>
      </c>
      <c r="F280" t="s">
        <v>1081</v>
      </c>
      <c r="G280" t="s">
        <v>1081</v>
      </c>
      <c r="H280" t="s">
        <v>466</v>
      </c>
      <c r="I280">
        <v>41</v>
      </c>
      <c r="J280">
        <v>410</v>
      </c>
      <c r="K280" t="s">
        <v>717</v>
      </c>
      <c r="L280">
        <v>51</v>
      </c>
      <c r="M280">
        <v>510</v>
      </c>
      <c r="N280">
        <v>9701</v>
      </c>
      <c r="O280" t="s">
        <v>385</v>
      </c>
      <c r="P280" t="s">
        <v>385</v>
      </c>
      <c r="Q280" t="s">
        <v>1082</v>
      </c>
      <c r="R280">
        <v>234</v>
      </c>
      <c r="S280">
        <v>353</v>
      </c>
      <c r="T280">
        <v>152</v>
      </c>
      <c r="U280">
        <v>2654</v>
      </c>
      <c r="V280">
        <v>2576</v>
      </c>
      <c r="W280">
        <v>335</v>
      </c>
      <c r="X280">
        <v>308</v>
      </c>
      <c r="Y280">
        <v>516</v>
      </c>
      <c r="Z280">
        <v>160</v>
      </c>
      <c r="AA280">
        <v>153</v>
      </c>
      <c r="AB280">
        <v>204</v>
      </c>
      <c r="AC280">
        <v>98</v>
      </c>
      <c r="AD280">
        <v>145</v>
      </c>
      <c r="AE280">
        <v>154</v>
      </c>
      <c r="AF280">
        <v>102</v>
      </c>
      <c r="AG280">
        <v>127</v>
      </c>
      <c r="AH280">
        <v>162</v>
      </c>
      <c r="AI280">
        <v>83</v>
      </c>
      <c r="AJ280">
        <v>108</v>
      </c>
      <c r="AK280">
        <v>180</v>
      </c>
      <c r="AL280">
        <v>80</v>
      </c>
      <c r="AM280">
        <v>168</v>
      </c>
      <c r="AN280">
        <v>179</v>
      </c>
      <c r="AO280">
        <v>97</v>
      </c>
      <c r="AP280">
        <v>147</v>
      </c>
      <c r="AQ280">
        <v>112</v>
      </c>
      <c r="AR280">
        <v>56</v>
      </c>
      <c r="AS280">
        <v>135</v>
      </c>
      <c r="AT280">
        <v>117</v>
      </c>
      <c r="AU280">
        <v>79</v>
      </c>
      <c r="AV280">
        <v>305</v>
      </c>
      <c r="AW280">
        <v>184</v>
      </c>
      <c r="AX280">
        <v>112</v>
      </c>
      <c r="AY280">
        <v>354</v>
      </c>
      <c r="AZ280">
        <v>351</v>
      </c>
      <c r="BA280">
        <v>88</v>
      </c>
      <c r="BB280">
        <v>214</v>
      </c>
      <c r="BC280">
        <v>295</v>
      </c>
      <c r="BD280">
        <v>108</v>
      </c>
      <c r="BE280">
        <v>1119</v>
      </c>
      <c r="BF280">
        <v>1089</v>
      </c>
      <c r="BG280">
        <v>746</v>
      </c>
      <c r="BH280">
        <v>846</v>
      </c>
    </row>
    <row r="281" spans="1:60">
      <c r="A281" t="s">
        <v>1083</v>
      </c>
      <c r="B281" t="s">
        <v>1083</v>
      </c>
      <c r="C281" t="s">
        <v>1083</v>
      </c>
      <c r="D281" t="s">
        <v>1083</v>
      </c>
      <c r="E281" t="s">
        <v>1083</v>
      </c>
      <c r="F281" t="s">
        <v>1083</v>
      </c>
      <c r="G281" t="s">
        <v>1083</v>
      </c>
      <c r="H281" t="s">
        <v>466</v>
      </c>
      <c r="I281">
        <v>41</v>
      </c>
      <c r="J281">
        <v>410</v>
      </c>
      <c r="K281" t="s">
        <v>717</v>
      </c>
      <c r="L281">
        <v>51</v>
      </c>
      <c r="M281">
        <v>510</v>
      </c>
      <c r="N281">
        <v>9702</v>
      </c>
      <c r="O281" t="s">
        <v>386</v>
      </c>
      <c r="P281" t="s">
        <v>386</v>
      </c>
      <c r="Q281" t="s">
        <v>1084</v>
      </c>
      <c r="R281">
        <v>494</v>
      </c>
      <c r="S281">
        <v>399</v>
      </c>
      <c r="T281">
        <v>181</v>
      </c>
      <c r="U281">
        <v>3488</v>
      </c>
      <c r="V281">
        <v>4269</v>
      </c>
      <c r="W281">
        <v>527</v>
      </c>
      <c r="X281">
        <v>321</v>
      </c>
      <c r="Y281">
        <v>404</v>
      </c>
      <c r="Z281">
        <v>140</v>
      </c>
      <c r="AA281">
        <v>236</v>
      </c>
      <c r="AB281">
        <v>181</v>
      </c>
      <c r="AC281">
        <v>82</v>
      </c>
      <c r="AD281">
        <v>207</v>
      </c>
      <c r="AE281">
        <v>311</v>
      </c>
      <c r="AF281">
        <v>126</v>
      </c>
      <c r="AG281">
        <v>156</v>
      </c>
      <c r="AH281">
        <v>41</v>
      </c>
      <c r="AI281">
        <v>40</v>
      </c>
      <c r="AJ281">
        <v>183</v>
      </c>
      <c r="AK281">
        <v>152</v>
      </c>
      <c r="AL281">
        <v>103</v>
      </c>
      <c r="AM281">
        <v>209</v>
      </c>
      <c r="AN281">
        <v>170</v>
      </c>
      <c r="AO281">
        <v>104</v>
      </c>
      <c r="AP281">
        <v>192</v>
      </c>
      <c r="AQ281">
        <v>245</v>
      </c>
      <c r="AR281">
        <v>114</v>
      </c>
      <c r="AS281">
        <v>186</v>
      </c>
      <c r="AT281">
        <v>123</v>
      </c>
      <c r="AU281">
        <v>69</v>
      </c>
      <c r="AV281">
        <v>187</v>
      </c>
      <c r="AW281">
        <v>256</v>
      </c>
      <c r="AX281">
        <v>122</v>
      </c>
      <c r="AY281">
        <v>567</v>
      </c>
      <c r="AZ281">
        <v>576</v>
      </c>
      <c r="BA281">
        <v>204</v>
      </c>
      <c r="BB281">
        <v>334</v>
      </c>
      <c r="BC281">
        <v>558</v>
      </c>
      <c r="BD281">
        <v>180</v>
      </c>
      <c r="BE281">
        <v>1734</v>
      </c>
      <c r="BF281">
        <v>1689</v>
      </c>
      <c r="BG281">
        <v>728</v>
      </c>
      <c r="BH281">
        <v>982</v>
      </c>
    </row>
    <row r="282" spans="1:60">
      <c r="A282" t="s">
        <v>1085</v>
      </c>
      <c r="B282" t="s">
        <v>1085</v>
      </c>
      <c r="C282" t="s">
        <v>1085</v>
      </c>
      <c r="D282" t="s">
        <v>1085</v>
      </c>
      <c r="E282" t="s">
        <v>1085</v>
      </c>
      <c r="F282" t="s">
        <v>1085</v>
      </c>
      <c r="G282" t="s">
        <v>1085</v>
      </c>
      <c r="H282" t="s">
        <v>466</v>
      </c>
      <c r="I282">
        <v>41</v>
      </c>
      <c r="J282">
        <v>410</v>
      </c>
      <c r="K282" t="s">
        <v>717</v>
      </c>
      <c r="L282">
        <v>51</v>
      </c>
      <c r="M282">
        <v>510</v>
      </c>
      <c r="N282">
        <v>9801</v>
      </c>
      <c r="O282" t="s">
        <v>361</v>
      </c>
      <c r="P282" t="s">
        <v>361</v>
      </c>
      <c r="Q282" t="s">
        <v>1086</v>
      </c>
      <c r="R282">
        <v>471</v>
      </c>
      <c r="S282">
        <v>371</v>
      </c>
      <c r="T282">
        <v>131</v>
      </c>
      <c r="U282">
        <v>1618</v>
      </c>
      <c r="V282">
        <v>1941</v>
      </c>
      <c r="W282">
        <v>286</v>
      </c>
      <c r="X282">
        <v>197</v>
      </c>
      <c r="Y282">
        <v>118</v>
      </c>
      <c r="Z282">
        <v>68</v>
      </c>
      <c r="AA282">
        <v>133</v>
      </c>
      <c r="AB282">
        <v>327</v>
      </c>
      <c r="AC282">
        <v>112</v>
      </c>
      <c r="AD282">
        <v>188</v>
      </c>
      <c r="AE282">
        <v>188</v>
      </c>
      <c r="AF282">
        <v>91</v>
      </c>
      <c r="AG282">
        <v>133</v>
      </c>
      <c r="AH282">
        <v>133</v>
      </c>
      <c r="AI282">
        <v>71</v>
      </c>
      <c r="AJ282">
        <v>163</v>
      </c>
      <c r="AK282">
        <v>91</v>
      </c>
      <c r="AL282">
        <v>78</v>
      </c>
      <c r="AM282">
        <v>113</v>
      </c>
      <c r="AN282">
        <v>137</v>
      </c>
      <c r="AO282">
        <v>70</v>
      </c>
      <c r="AP282">
        <v>125</v>
      </c>
      <c r="AQ282">
        <v>66</v>
      </c>
      <c r="AR282">
        <v>54</v>
      </c>
      <c r="AS282">
        <v>79</v>
      </c>
      <c r="AT282">
        <v>80</v>
      </c>
      <c r="AU282">
        <v>67</v>
      </c>
      <c r="AV282">
        <v>114</v>
      </c>
      <c r="AW282">
        <v>89</v>
      </c>
      <c r="AX282">
        <v>51</v>
      </c>
      <c r="AY282">
        <v>187</v>
      </c>
      <c r="AZ282">
        <v>219</v>
      </c>
      <c r="BA282">
        <v>81</v>
      </c>
      <c r="BB282">
        <v>120</v>
      </c>
      <c r="BC282">
        <v>122</v>
      </c>
      <c r="BD282">
        <v>57</v>
      </c>
      <c r="BE282">
        <v>386</v>
      </c>
      <c r="BF282">
        <v>394</v>
      </c>
      <c r="BG282">
        <v>957</v>
      </c>
      <c r="BH282">
        <v>1047</v>
      </c>
    </row>
    <row r="283" spans="1:60">
      <c r="A283" t="s">
        <v>1087</v>
      </c>
      <c r="B283" t="s">
        <v>1087</v>
      </c>
      <c r="C283" t="s">
        <v>1087</v>
      </c>
      <c r="D283" t="s">
        <v>1087</v>
      </c>
      <c r="H283" t="s">
        <v>466</v>
      </c>
      <c r="I283">
        <v>41</v>
      </c>
      <c r="J283">
        <v>410</v>
      </c>
      <c r="K283" t="s">
        <v>717</v>
      </c>
      <c r="L283">
        <v>51</v>
      </c>
      <c r="M283">
        <v>510</v>
      </c>
      <c r="N283">
        <v>9802</v>
      </c>
    </row>
    <row r="284" spans="1:60">
      <c r="A284" t="s">
        <v>1088</v>
      </c>
      <c r="E284" t="s">
        <v>1088</v>
      </c>
      <c r="F284" t="s">
        <v>1088</v>
      </c>
      <c r="G284" t="s">
        <v>1088</v>
      </c>
      <c r="H284" t="s">
        <v>466</v>
      </c>
      <c r="I284">
        <v>41</v>
      </c>
      <c r="J284">
        <v>410</v>
      </c>
      <c r="K284" t="s">
        <v>717</v>
      </c>
      <c r="L284">
        <v>51</v>
      </c>
      <c r="M284">
        <v>510</v>
      </c>
      <c r="N284">
        <v>9803</v>
      </c>
      <c r="O284" t="s">
        <v>383</v>
      </c>
      <c r="P284" t="s">
        <v>383</v>
      </c>
      <c r="Q284" t="s">
        <v>1089</v>
      </c>
      <c r="R284">
        <v>175</v>
      </c>
      <c r="S284">
        <v>549</v>
      </c>
      <c r="T284">
        <v>214</v>
      </c>
      <c r="U284">
        <v>2967</v>
      </c>
      <c r="V284">
        <v>4278</v>
      </c>
      <c r="W284">
        <v>519</v>
      </c>
      <c r="X284">
        <v>680</v>
      </c>
      <c r="Y284">
        <v>602</v>
      </c>
      <c r="Z284">
        <v>155</v>
      </c>
      <c r="AA284">
        <v>198</v>
      </c>
      <c r="AB284">
        <v>230</v>
      </c>
      <c r="AC284">
        <v>130</v>
      </c>
      <c r="AD284">
        <v>159</v>
      </c>
      <c r="AE284">
        <v>260</v>
      </c>
      <c r="AF284">
        <v>127</v>
      </c>
      <c r="AG284">
        <v>203</v>
      </c>
      <c r="AH284">
        <v>248</v>
      </c>
      <c r="AI284">
        <v>122</v>
      </c>
      <c r="AJ284">
        <v>164</v>
      </c>
      <c r="AK284">
        <v>278</v>
      </c>
      <c r="AL284">
        <v>158</v>
      </c>
      <c r="AM284">
        <v>139</v>
      </c>
      <c r="AN284">
        <v>227</v>
      </c>
      <c r="AO284">
        <v>128</v>
      </c>
      <c r="AP284">
        <v>128</v>
      </c>
      <c r="AQ284">
        <v>88</v>
      </c>
      <c r="AR284">
        <v>99</v>
      </c>
      <c r="AS284">
        <v>212</v>
      </c>
      <c r="AT284">
        <v>109</v>
      </c>
      <c r="AU284">
        <v>79</v>
      </c>
      <c r="AV284">
        <v>250</v>
      </c>
      <c r="AW284">
        <v>254</v>
      </c>
      <c r="AX284">
        <v>125</v>
      </c>
      <c r="AY284">
        <v>404</v>
      </c>
      <c r="AZ284">
        <v>326</v>
      </c>
      <c r="BA284">
        <v>138</v>
      </c>
      <c r="BB284">
        <v>483</v>
      </c>
      <c r="BC284">
        <v>677</v>
      </c>
      <c r="BD284">
        <v>189</v>
      </c>
      <c r="BE284">
        <v>1053</v>
      </c>
      <c r="BF284">
        <v>1252</v>
      </c>
      <c r="BG284">
        <v>1248</v>
      </c>
      <c r="BH284">
        <v>1308</v>
      </c>
    </row>
    <row r="285" spans="1:60">
      <c r="A285" t="s">
        <v>1090</v>
      </c>
      <c r="E285" t="s">
        <v>1090</v>
      </c>
      <c r="F285" t="s">
        <v>1090</v>
      </c>
      <c r="G285" t="s">
        <v>1090</v>
      </c>
      <c r="H285" t="s">
        <v>466</v>
      </c>
      <c r="I285">
        <v>41</v>
      </c>
      <c r="J285">
        <v>410</v>
      </c>
      <c r="K285" t="s">
        <v>717</v>
      </c>
      <c r="L285">
        <v>51</v>
      </c>
      <c r="M285">
        <v>510</v>
      </c>
      <c r="N285">
        <v>9804</v>
      </c>
      <c r="O285" t="s">
        <v>362</v>
      </c>
      <c r="P285" t="s">
        <v>362</v>
      </c>
      <c r="Q285" t="s">
        <v>1091</v>
      </c>
      <c r="R285">
        <v>125</v>
      </c>
      <c r="S285">
        <v>118</v>
      </c>
      <c r="T285">
        <v>93</v>
      </c>
      <c r="U285">
        <v>1446</v>
      </c>
      <c r="V285">
        <v>1536</v>
      </c>
      <c r="W285">
        <v>232</v>
      </c>
      <c r="X285">
        <v>279</v>
      </c>
      <c r="Y285">
        <v>301</v>
      </c>
      <c r="Z285">
        <v>114</v>
      </c>
      <c r="AA285">
        <v>31</v>
      </c>
      <c r="AB285">
        <v>59</v>
      </c>
      <c r="AC285">
        <v>53</v>
      </c>
      <c r="AD285">
        <v>7</v>
      </c>
      <c r="AE285">
        <v>36</v>
      </c>
      <c r="AF285">
        <v>29</v>
      </c>
      <c r="AG285">
        <v>46</v>
      </c>
      <c r="AH285">
        <v>54</v>
      </c>
      <c r="AI285">
        <v>39</v>
      </c>
      <c r="AJ285">
        <v>48</v>
      </c>
      <c r="AK285">
        <v>66</v>
      </c>
      <c r="AL285">
        <v>42</v>
      </c>
      <c r="AM285">
        <v>86</v>
      </c>
      <c r="AN285">
        <v>84</v>
      </c>
      <c r="AO285">
        <v>65</v>
      </c>
      <c r="AP285">
        <v>114</v>
      </c>
      <c r="AQ285">
        <v>76</v>
      </c>
      <c r="AR285">
        <v>48</v>
      </c>
      <c r="AS285">
        <v>76</v>
      </c>
      <c r="AT285">
        <v>78</v>
      </c>
      <c r="AU285">
        <v>50</v>
      </c>
      <c r="AV285">
        <v>177</v>
      </c>
      <c r="AW285">
        <v>132</v>
      </c>
      <c r="AX285">
        <v>64</v>
      </c>
      <c r="AY285">
        <v>259</v>
      </c>
      <c r="AZ285">
        <v>295</v>
      </c>
      <c r="BA285">
        <v>97</v>
      </c>
      <c r="BB285">
        <v>159</v>
      </c>
      <c r="BC285">
        <v>194</v>
      </c>
      <c r="BD285">
        <v>76</v>
      </c>
      <c r="BE285">
        <v>773</v>
      </c>
      <c r="BF285">
        <v>719</v>
      </c>
      <c r="BG285">
        <v>263</v>
      </c>
      <c r="BH285">
        <v>386</v>
      </c>
    </row>
    <row r="286" spans="1:60">
      <c r="A286" t="s">
        <v>1092</v>
      </c>
      <c r="B286" t="s">
        <v>1093</v>
      </c>
      <c r="C286" t="s">
        <v>1093</v>
      </c>
      <c r="H286" t="s">
        <v>466</v>
      </c>
      <c r="I286">
        <v>41</v>
      </c>
      <c r="J286">
        <v>410</v>
      </c>
      <c r="K286" t="s">
        <v>717</v>
      </c>
      <c r="L286">
        <v>51</v>
      </c>
      <c r="M286">
        <v>510</v>
      </c>
      <c r="N286">
        <v>9900</v>
      </c>
    </row>
    <row r="287" spans="1:60">
      <c r="A287" t="s">
        <v>1094</v>
      </c>
      <c r="D287" t="s">
        <v>1094</v>
      </c>
      <c r="E287" t="s">
        <v>1094</v>
      </c>
      <c r="H287" t="s">
        <v>466</v>
      </c>
      <c r="I287">
        <v>41</v>
      </c>
      <c r="J287">
        <v>410</v>
      </c>
      <c r="K287" t="s">
        <v>717</v>
      </c>
      <c r="L287">
        <v>51</v>
      </c>
      <c r="M287">
        <v>510</v>
      </c>
      <c r="N287">
        <v>9901</v>
      </c>
      <c r="O287" t="s">
        <v>348</v>
      </c>
      <c r="R287">
        <v>110</v>
      </c>
      <c r="U287">
        <v>3014</v>
      </c>
      <c r="X287">
        <v>1002</v>
      </c>
      <c r="AA287">
        <v>168</v>
      </c>
      <c r="AD287">
        <v>144</v>
      </c>
      <c r="AG287">
        <v>216</v>
      </c>
      <c r="AJ287">
        <v>138</v>
      </c>
      <c r="AM287">
        <v>166</v>
      </c>
      <c r="AP287">
        <v>169</v>
      </c>
      <c r="AS287">
        <v>151</v>
      </c>
      <c r="AV287">
        <v>314</v>
      </c>
      <c r="AY287">
        <v>577</v>
      </c>
      <c r="BB287">
        <v>623</v>
      </c>
      <c r="BE287">
        <v>1451</v>
      </c>
      <c r="BG287">
        <v>1218</v>
      </c>
    </row>
    <row r="288" spans="1:60">
      <c r="A288" t="s">
        <v>1095</v>
      </c>
      <c r="D288" t="s">
        <v>1095</v>
      </c>
      <c r="E288" t="s">
        <v>1095</v>
      </c>
      <c r="H288" t="s">
        <v>466</v>
      </c>
      <c r="I288">
        <v>41</v>
      </c>
      <c r="J288">
        <v>410</v>
      </c>
      <c r="K288" t="s">
        <v>717</v>
      </c>
      <c r="L288">
        <v>51</v>
      </c>
      <c r="M288">
        <v>510</v>
      </c>
      <c r="N288">
        <v>9902</v>
      </c>
      <c r="O288" t="s">
        <v>349</v>
      </c>
      <c r="R288">
        <v>197</v>
      </c>
      <c r="U288">
        <v>3445</v>
      </c>
      <c r="X288">
        <v>1158</v>
      </c>
      <c r="AA288">
        <v>173</v>
      </c>
      <c r="AD288">
        <v>83</v>
      </c>
      <c r="AG288">
        <v>104</v>
      </c>
      <c r="AJ288">
        <v>109</v>
      </c>
      <c r="AM288">
        <v>76</v>
      </c>
      <c r="AP288">
        <v>167</v>
      </c>
      <c r="AS288">
        <v>131</v>
      </c>
      <c r="AV288">
        <v>305</v>
      </c>
      <c r="AY288">
        <v>632</v>
      </c>
      <c r="BB288">
        <v>973</v>
      </c>
      <c r="BE288">
        <v>2043</v>
      </c>
      <c r="BG288">
        <v>692</v>
      </c>
    </row>
    <row r="289" spans="1:60">
      <c r="A289" t="s">
        <v>1096</v>
      </c>
      <c r="D289" t="s">
        <v>1096</v>
      </c>
      <c r="E289" t="s">
        <v>1096</v>
      </c>
      <c r="F289" t="s">
        <v>1096</v>
      </c>
      <c r="G289" t="s">
        <v>1096</v>
      </c>
      <c r="H289" t="s">
        <v>466</v>
      </c>
      <c r="I289">
        <v>41</v>
      </c>
      <c r="J289">
        <v>410</v>
      </c>
      <c r="K289" t="s">
        <v>717</v>
      </c>
      <c r="L289">
        <v>51</v>
      </c>
      <c r="M289">
        <v>510</v>
      </c>
      <c r="N289">
        <v>9903</v>
      </c>
      <c r="O289" t="s">
        <v>350</v>
      </c>
      <c r="P289" t="s">
        <v>350</v>
      </c>
      <c r="Q289" t="s">
        <v>1097</v>
      </c>
      <c r="R289">
        <v>36</v>
      </c>
      <c r="S289">
        <v>57</v>
      </c>
      <c r="T289">
        <v>61</v>
      </c>
      <c r="U289">
        <v>2139</v>
      </c>
      <c r="V289">
        <v>2744</v>
      </c>
      <c r="W289">
        <v>290</v>
      </c>
      <c r="X289">
        <v>995</v>
      </c>
      <c r="Y289">
        <v>1203</v>
      </c>
      <c r="Z289">
        <v>191</v>
      </c>
      <c r="AA289">
        <v>20</v>
      </c>
      <c r="AB289">
        <v>31</v>
      </c>
      <c r="AC289">
        <v>29</v>
      </c>
      <c r="AD289">
        <v>12</v>
      </c>
      <c r="AE289">
        <v>38</v>
      </c>
      <c r="AF289">
        <v>33</v>
      </c>
      <c r="AG289">
        <v>24</v>
      </c>
      <c r="AH289">
        <v>17</v>
      </c>
      <c r="AI289">
        <v>26</v>
      </c>
      <c r="AJ289">
        <v>17</v>
      </c>
      <c r="AK289">
        <v>35</v>
      </c>
      <c r="AL289">
        <v>33</v>
      </c>
      <c r="AM289">
        <v>61</v>
      </c>
      <c r="AN289">
        <v>40</v>
      </c>
      <c r="AO289">
        <v>33</v>
      </c>
      <c r="AP289">
        <v>52</v>
      </c>
      <c r="AQ289">
        <v>19</v>
      </c>
      <c r="AR289">
        <v>23</v>
      </c>
      <c r="AS289">
        <v>65</v>
      </c>
      <c r="AT289">
        <v>45</v>
      </c>
      <c r="AU289">
        <v>34</v>
      </c>
      <c r="AV289">
        <v>115</v>
      </c>
      <c r="AW289">
        <v>125</v>
      </c>
      <c r="AX289">
        <v>61</v>
      </c>
      <c r="AY289">
        <v>415</v>
      </c>
      <c r="AZ289">
        <v>523</v>
      </c>
      <c r="BA289">
        <v>126</v>
      </c>
      <c r="BB289">
        <v>887</v>
      </c>
      <c r="BC289">
        <v>1100</v>
      </c>
      <c r="BD289">
        <v>199</v>
      </c>
      <c r="BE289">
        <v>1602</v>
      </c>
      <c r="BF289">
        <v>1899</v>
      </c>
      <c r="BG289">
        <v>62</v>
      </c>
      <c r="BH289">
        <v>165</v>
      </c>
    </row>
    <row r="290" spans="1:60">
      <c r="A290" t="s">
        <v>1098</v>
      </c>
      <c r="F290" t="s">
        <v>1098</v>
      </c>
      <c r="G290" t="s">
        <v>1098</v>
      </c>
      <c r="H290" t="s">
        <v>466</v>
      </c>
      <c r="I290">
        <v>41</v>
      </c>
      <c r="J290">
        <v>410</v>
      </c>
      <c r="K290" t="s">
        <v>717</v>
      </c>
      <c r="L290">
        <v>51</v>
      </c>
      <c r="M290">
        <v>510</v>
      </c>
      <c r="N290">
        <v>9904</v>
      </c>
      <c r="P290" t="s">
        <v>351</v>
      </c>
      <c r="Q290" t="s">
        <v>1099</v>
      </c>
      <c r="S290">
        <v>23</v>
      </c>
      <c r="T290">
        <v>49</v>
      </c>
      <c r="V290">
        <v>1588</v>
      </c>
      <c r="W290">
        <v>266</v>
      </c>
      <c r="Y290">
        <v>422</v>
      </c>
      <c r="Z290">
        <v>103</v>
      </c>
      <c r="AB290">
        <v>81</v>
      </c>
      <c r="AC290">
        <v>70</v>
      </c>
      <c r="AE290">
        <v>23</v>
      </c>
      <c r="AF290">
        <v>30</v>
      </c>
      <c r="AH290">
        <v>67</v>
      </c>
      <c r="AI290">
        <v>66</v>
      </c>
      <c r="AK290">
        <v>78</v>
      </c>
      <c r="AL290">
        <v>62</v>
      </c>
      <c r="AN290">
        <v>81</v>
      </c>
      <c r="AO290">
        <v>74</v>
      </c>
      <c r="AQ290">
        <v>17</v>
      </c>
      <c r="AR290">
        <v>20</v>
      </c>
      <c r="AT290">
        <v>106</v>
      </c>
      <c r="AU290">
        <v>56</v>
      </c>
      <c r="AW290">
        <v>154</v>
      </c>
      <c r="AX290">
        <v>72</v>
      </c>
      <c r="AZ290">
        <v>224</v>
      </c>
      <c r="BA290">
        <v>113</v>
      </c>
      <c r="BC290">
        <v>394</v>
      </c>
      <c r="BD290">
        <v>123</v>
      </c>
      <c r="BF290">
        <v>689</v>
      </c>
      <c r="BH290">
        <v>737</v>
      </c>
    </row>
    <row r="291" spans="1:60">
      <c r="A291" t="s">
        <v>1100</v>
      </c>
      <c r="F291" t="s">
        <v>1100</v>
      </c>
      <c r="G291" t="s">
        <v>1100</v>
      </c>
      <c r="H291" t="s">
        <v>466</v>
      </c>
      <c r="I291">
        <v>41</v>
      </c>
      <c r="J291">
        <v>410</v>
      </c>
      <c r="K291" t="s">
        <v>717</v>
      </c>
      <c r="L291">
        <v>51</v>
      </c>
      <c r="M291">
        <v>510</v>
      </c>
      <c r="N291">
        <v>9905</v>
      </c>
      <c r="P291" t="s">
        <v>352</v>
      </c>
      <c r="Q291" t="s">
        <v>1101</v>
      </c>
      <c r="S291">
        <v>71</v>
      </c>
      <c r="T291">
        <v>69</v>
      </c>
      <c r="V291">
        <v>1469</v>
      </c>
      <c r="W291">
        <v>234</v>
      </c>
      <c r="Y291">
        <v>433</v>
      </c>
      <c r="Z291">
        <v>119</v>
      </c>
      <c r="AB291">
        <v>27</v>
      </c>
      <c r="AC291">
        <v>33</v>
      </c>
      <c r="AE291">
        <v>31</v>
      </c>
      <c r="AF291">
        <v>30</v>
      </c>
      <c r="AH291">
        <v>33</v>
      </c>
      <c r="AI291">
        <v>40</v>
      </c>
      <c r="AK291">
        <v>10</v>
      </c>
      <c r="AL291">
        <v>15</v>
      </c>
      <c r="AN291">
        <v>27</v>
      </c>
      <c r="AO291">
        <v>27</v>
      </c>
      <c r="AQ291">
        <v>55</v>
      </c>
      <c r="AR291">
        <v>43</v>
      </c>
      <c r="AT291">
        <v>35</v>
      </c>
      <c r="AU291">
        <v>45</v>
      </c>
      <c r="AW291">
        <v>159</v>
      </c>
      <c r="AX291">
        <v>89</v>
      </c>
      <c r="AZ291">
        <v>195</v>
      </c>
      <c r="BA291">
        <v>77</v>
      </c>
      <c r="BC291">
        <v>470</v>
      </c>
      <c r="BD291">
        <v>144</v>
      </c>
      <c r="BF291">
        <v>767</v>
      </c>
      <c r="BH291">
        <v>368</v>
      </c>
    </row>
    <row r="292" spans="1:60">
      <c r="A292" t="s">
        <v>1102</v>
      </c>
      <c r="F292" t="s">
        <v>1102</v>
      </c>
      <c r="G292" t="s">
        <v>1102</v>
      </c>
      <c r="H292" t="s">
        <v>466</v>
      </c>
      <c r="I292">
        <v>41</v>
      </c>
      <c r="J292">
        <v>410</v>
      </c>
      <c r="K292" t="s">
        <v>717</v>
      </c>
      <c r="L292">
        <v>51</v>
      </c>
      <c r="M292">
        <v>510</v>
      </c>
      <c r="N292">
        <v>9906</v>
      </c>
      <c r="P292" t="s">
        <v>353</v>
      </c>
      <c r="Q292" t="s">
        <v>1103</v>
      </c>
      <c r="S292">
        <v>34</v>
      </c>
      <c r="T292">
        <v>43</v>
      </c>
      <c r="V292">
        <v>1594</v>
      </c>
      <c r="W292">
        <v>271</v>
      </c>
      <c r="Y292">
        <v>761</v>
      </c>
      <c r="Z292">
        <v>175</v>
      </c>
      <c r="AB292">
        <v>48</v>
      </c>
      <c r="AC292">
        <v>60</v>
      </c>
      <c r="AE292">
        <v>27</v>
      </c>
      <c r="AF292">
        <v>26</v>
      </c>
      <c r="AH292">
        <v>15</v>
      </c>
      <c r="AI292">
        <v>21</v>
      </c>
      <c r="AK292">
        <v>7</v>
      </c>
      <c r="AL292">
        <v>12</v>
      </c>
      <c r="AN292">
        <v>21</v>
      </c>
      <c r="AO292">
        <v>25</v>
      </c>
      <c r="AQ292">
        <v>26</v>
      </c>
      <c r="AR292">
        <v>29</v>
      </c>
      <c r="AT292">
        <v>93</v>
      </c>
      <c r="AU292">
        <v>46</v>
      </c>
      <c r="AW292">
        <v>98</v>
      </c>
      <c r="AX292">
        <v>57</v>
      </c>
      <c r="AZ292">
        <v>228</v>
      </c>
      <c r="BA292">
        <v>84</v>
      </c>
      <c r="BC292">
        <v>600</v>
      </c>
      <c r="BD292">
        <v>148</v>
      </c>
      <c r="BF292">
        <v>996</v>
      </c>
      <c r="BH292">
        <v>254</v>
      </c>
    </row>
    <row r="293" spans="1:60">
      <c r="A293" t="s">
        <v>1104</v>
      </c>
      <c r="F293" t="s">
        <v>1104</v>
      </c>
      <c r="G293" t="s">
        <v>1104</v>
      </c>
      <c r="H293" t="s">
        <v>466</v>
      </c>
      <c r="I293">
        <v>41</v>
      </c>
      <c r="J293">
        <v>410</v>
      </c>
      <c r="K293" t="s">
        <v>717</v>
      </c>
      <c r="L293">
        <v>51</v>
      </c>
      <c r="M293">
        <v>510</v>
      </c>
      <c r="N293">
        <v>9907</v>
      </c>
      <c r="P293" t="s">
        <v>384</v>
      </c>
      <c r="Q293" t="s">
        <v>1105</v>
      </c>
      <c r="S293">
        <v>132</v>
      </c>
      <c r="T293">
        <v>117</v>
      </c>
      <c r="V293">
        <v>2511</v>
      </c>
      <c r="W293">
        <v>369</v>
      </c>
      <c r="Y293">
        <v>643</v>
      </c>
      <c r="Z293">
        <v>146</v>
      </c>
      <c r="AB293">
        <v>60</v>
      </c>
      <c r="AC293">
        <v>48</v>
      </c>
      <c r="AE293">
        <v>99</v>
      </c>
      <c r="AF293">
        <v>77</v>
      </c>
      <c r="AH293">
        <v>75</v>
      </c>
      <c r="AI293">
        <v>70</v>
      </c>
      <c r="AK293">
        <v>36</v>
      </c>
      <c r="AL293">
        <v>34</v>
      </c>
      <c r="AN293">
        <v>36</v>
      </c>
      <c r="AO293">
        <v>36</v>
      </c>
      <c r="AQ293">
        <v>190</v>
      </c>
      <c r="AR293">
        <v>136</v>
      </c>
      <c r="AT293">
        <v>63</v>
      </c>
      <c r="AU293">
        <v>61</v>
      </c>
      <c r="AW293">
        <v>225</v>
      </c>
      <c r="AX293">
        <v>130</v>
      </c>
      <c r="AZ293">
        <v>406</v>
      </c>
      <c r="BA293">
        <v>133</v>
      </c>
      <c r="BC293">
        <v>605</v>
      </c>
      <c r="BD293">
        <v>161</v>
      </c>
      <c r="BF293">
        <v>1298</v>
      </c>
      <c r="BH293">
        <v>589</v>
      </c>
    </row>
    <row r="294" spans="1:60">
      <c r="A294" t="s">
        <v>1106</v>
      </c>
      <c r="B294" t="s">
        <v>1107</v>
      </c>
      <c r="C294" t="s">
        <v>1107</v>
      </c>
      <c r="D294" t="s">
        <v>1107</v>
      </c>
      <c r="H294" t="s">
        <v>466</v>
      </c>
      <c r="I294">
        <v>41</v>
      </c>
      <c r="J294">
        <v>410</v>
      </c>
      <c r="K294" t="s">
        <v>717</v>
      </c>
      <c r="L294">
        <v>51</v>
      </c>
      <c r="M294">
        <v>510</v>
      </c>
      <c r="N294">
        <v>10000</v>
      </c>
    </row>
    <row r="295" spans="1:60">
      <c r="A295" t="s">
        <v>1108</v>
      </c>
      <c r="E295" t="s">
        <v>1108</v>
      </c>
      <c r="F295" t="s">
        <v>1108</v>
      </c>
      <c r="G295" t="s">
        <v>1108</v>
      </c>
      <c r="H295" t="s">
        <v>466</v>
      </c>
      <c r="I295">
        <v>41</v>
      </c>
      <c r="J295">
        <v>410</v>
      </c>
      <c r="K295" t="s">
        <v>717</v>
      </c>
      <c r="L295">
        <v>51</v>
      </c>
      <c r="M295">
        <v>510</v>
      </c>
      <c r="N295">
        <v>10001</v>
      </c>
      <c r="O295" t="s">
        <v>132</v>
      </c>
      <c r="P295" t="s">
        <v>132</v>
      </c>
      <c r="Q295" t="s">
        <v>1109</v>
      </c>
      <c r="R295">
        <v>240</v>
      </c>
      <c r="S295">
        <v>258</v>
      </c>
      <c r="T295">
        <v>134</v>
      </c>
      <c r="U295">
        <v>1746</v>
      </c>
      <c r="V295">
        <v>2582</v>
      </c>
      <c r="W295">
        <v>339</v>
      </c>
      <c r="X295">
        <v>357</v>
      </c>
      <c r="Y295">
        <v>619</v>
      </c>
      <c r="Z295">
        <v>169</v>
      </c>
      <c r="AA295">
        <v>174</v>
      </c>
      <c r="AB295">
        <v>207</v>
      </c>
      <c r="AC295">
        <v>104</v>
      </c>
      <c r="AD295">
        <v>134</v>
      </c>
      <c r="AE295">
        <v>345</v>
      </c>
      <c r="AF295">
        <v>116</v>
      </c>
      <c r="AG295">
        <v>143</v>
      </c>
      <c r="AH295">
        <v>274</v>
      </c>
      <c r="AI295">
        <v>112</v>
      </c>
      <c r="AJ295">
        <v>109</v>
      </c>
      <c r="AK295">
        <v>149</v>
      </c>
      <c r="AL295">
        <v>82</v>
      </c>
      <c r="AM295">
        <v>102</v>
      </c>
      <c r="AN295">
        <v>193</v>
      </c>
      <c r="AO295">
        <v>91</v>
      </c>
      <c r="AP295">
        <v>77</v>
      </c>
      <c r="AQ295">
        <v>238</v>
      </c>
      <c r="AR295">
        <v>110</v>
      </c>
      <c r="AS295">
        <v>154</v>
      </c>
      <c r="AT295">
        <v>151</v>
      </c>
      <c r="AU295">
        <v>97</v>
      </c>
      <c r="AV295">
        <v>154</v>
      </c>
      <c r="AW295">
        <v>104</v>
      </c>
      <c r="AX295">
        <v>66</v>
      </c>
      <c r="AY295">
        <v>226</v>
      </c>
      <c r="AZ295">
        <v>519</v>
      </c>
      <c r="BA295">
        <v>161</v>
      </c>
      <c r="BB295">
        <v>195</v>
      </c>
      <c r="BC295">
        <v>274</v>
      </c>
      <c r="BD295">
        <v>102</v>
      </c>
      <c r="BE295">
        <v>416</v>
      </c>
      <c r="BF295">
        <v>538</v>
      </c>
      <c r="BG295">
        <v>1050</v>
      </c>
      <c r="BH295">
        <v>1858</v>
      </c>
    </row>
    <row r="296" spans="1:60">
      <c r="A296" t="s">
        <v>1110</v>
      </c>
      <c r="E296" t="s">
        <v>1110</v>
      </c>
      <c r="F296" t="s">
        <v>1110</v>
      </c>
      <c r="G296" t="s">
        <v>1110</v>
      </c>
      <c r="H296" t="s">
        <v>466</v>
      </c>
      <c r="I296">
        <v>41</v>
      </c>
      <c r="J296">
        <v>410</v>
      </c>
      <c r="K296" t="s">
        <v>717</v>
      </c>
      <c r="L296">
        <v>51</v>
      </c>
      <c r="M296">
        <v>510</v>
      </c>
      <c r="N296">
        <v>10002</v>
      </c>
      <c r="O296" t="s">
        <v>133</v>
      </c>
      <c r="P296" t="s">
        <v>133</v>
      </c>
      <c r="Q296" t="s">
        <v>1111</v>
      </c>
      <c r="R296">
        <v>45</v>
      </c>
      <c r="S296">
        <v>55</v>
      </c>
      <c r="T296">
        <v>58</v>
      </c>
      <c r="U296">
        <v>1727</v>
      </c>
      <c r="V296">
        <v>2193</v>
      </c>
      <c r="W296">
        <v>265</v>
      </c>
      <c r="X296">
        <v>564</v>
      </c>
      <c r="Y296">
        <v>861</v>
      </c>
      <c r="Z296">
        <v>152</v>
      </c>
      <c r="AA296">
        <v>63</v>
      </c>
      <c r="AB296">
        <v>76</v>
      </c>
      <c r="AC296">
        <v>49</v>
      </c>
      <c r="AD296">
        <v>30</v>
      </c>
      <c r="AE296">
        <v>46</v>
      </c>
      <c r="AF296">
        <v>37</v>
      </c>
      <c r="AG296">
        <v>41</v>
      </c>
      <c r="AH296">
        <v>73</v>
      </c>
      <c r="AI296">
        <v>50</v>
      </c>
      <c r="AJ296">
        <v>67</v>
      </c>
      <c r="AK296">
        <v>31</v>
      </c>
      <c r="AL296">
        <v>29</v>
      </c>
      <c r="AM296">
        <v>62</v>
      </c>
      <c r="AN296">
        <v>80</v>
      </c>
      <c r="AO296">
        <v>48</v>
      </c>
      <c r="AP296">
        <v>120</v>
      </c>
      <c r="AQ296">
        <v>64</v>
      </c>
      <c r="AR296">
        <v>42</v>
      </c>
      <c r="AS296">
        <v>107</v>
      </c>
      <c r="AT296">
        <v>116</v>
      </c>
      <c r="AU296">
        <v>62</v>
      </c>
      <c r="AV296">
        <v>114</v>
      </c>
      <c r="AW296">
        <v>145</v>
      </c>
      <c r="AX296">
        <v>73</v>
      </c>
      <c r="AY296">
        <v>351</v>
      </c>
      <c r="AZ296">
        <v>530</v>
      </c>
      <c r="BA296">
        <v>126</v>
      </c>
      <c r="BB296">
        <v>400</v>
      </c>
      <c r="BC296">
        <v>642</v>
      </c>
      <c r="BD296">
        <v>132</v>
      </c>
      <c r="BE296">
        <v>944</v>
      </c>
      <c r="BF296">
        <v>1120</v>
      </c>
      <c r="BG296">
        <v>411</v>
      </c>
      <c r="BH296">
        <v>850</v>
      </c>
    </row>
    <row r="297" spans="1:60">
      <c r="A297" t="s">
        <v>1112</v>
      </c>
      <c r="B297" t="s">
        <v>1113</v>
      </c>
      <c r="C297" t="s">
        <v>1113</v>
      </c>
      <c r="D297" t="s">
        <v>1113</v>
      </c>
      <c r="E297" t="s">
        <v>1112</v>
      </c>
      <c r="F297" t="s">
        <v>1112</v>
      </c>
      <c r="G297" t="s">
        <v>1112</v>
      </c>
      <c r="H297" t="s">
        <v>466</v>
      </c>
      <c r="I297">
        <v>41</v>
      </c>
      <c r="J297">
        <v>410</v>
      </c>
      <c r="K297" t="s">
        <v>717</v>
      </c>
      <c r="L297">
        <v>51</v>
      </c>
      <c r="M297">
        <v>510</v>
      </c>
      <c r="N297">
        <v>10100</v>
      </c>
      <c r="O297" t="s">
        <v>128</v>
      </c>
      <c r="P297" t="s">
        <v>128</v>
      </c>
      <c r="Q297" t="s">
        <v>1114</v>
      </c>
      <c r="R297">
        <v>159</v>
      </c>
      <c r="S297">
        <v>343</v>
      </c>
      <c r="T297">
        <v>179</v>
      </c>
      <c r="U297">
        <v>3197</v>
      </c>
      <c r="V297">
        <v>4035</v>
      </c>
      <c r="W297">
        <v>456</v>
      </c>
      <c r="X297">
        <v>513</v>
      </c>
      <c r="Y297">
        <v>1047</v>
      </c>
      <c r="Z297">
        <v>224</v>
      </c>
      <c r="AA297">
        <v>234</v>
      </c>
      <c r="AB297">
        <v>285</v>
      </c>
      <c r="AC297">
        <v>111</v>
      </c>
      <c r="AD297">
        <v>158</v>
      </c>
      <c r="AE297">
        <v>196</v>
      </c>
      <c r="AF297">
        <v>149</v>
      </c>
      <c r="AG297">
        <v>174</v>
      </c>
      <c r="AH297">
        <v>240</v>
      </c>
      <c r="AI297">
        <v>142</v>
      </c>
      <c r="AJ297">
        <v>105</v>
      </c>
      <c r="AK297">
        <v>201</v>
      </c>
      <c r="AL297">
        <v>118</v>
      </c>
      <c r="AM297">
        <v>140</v>
      </c>
      <c r="AN297">
        <v>179</v>
      </c>
      <c r="AO297">
        <v>93</v>
      </c>
      <c r="AP297">
        <v>147</v>
      </c>
      <c r="AQ297">
        <v>110</v>
      </c>
      <c r="AR297">
        <v>87</v>
      </c>
      <c r="AS297">
        <v>152</v>
      </c>
      <c r="AT297">
        <v>163</v>
      </c>
      <c r="AU297">
        <v>78</v>
      </c>
      <c r="AV297">
        <v>322</v>
      </c>
      <c r="AW297">
        <v>644</v>
      </c>
      <c r="AX297">
        <v>192</v>
      </c>
      <c r="AY297">
        <v>513</v>
      </c>
      <c r="AZ297">
        <v>647</v>
      </c>
      <c r="BA297">
        <v>202</v>
      </c>
      <c r="BB297">
        <v>455</v>
      </c>
      <c r="BC297">
        <v>842</v>
      </c>
      <c r="BD297">
        <v>181</v>
      </c>
      <c r="BE297">
        <v>1376</v>
      </c>
      <c r="BF297">
        <v>1598</v>
      </c>
      <c r="BG297">
        <v>1014</v>
      </c>
      <c r="BH297">
        <v>1913</v>
      </c>
    </row>
    <row r="298" spans="1:60">
      <c r="A298" t="s">
        <v>1115</v>
      </c>
      <c r="B298" t="s">
        <v>1116</v>
      </c>
      <c r="C298" t="s">
        <v>1116</v>
      </c>
      <c r="D298" t="s">
        <v>1116</v>
      </c>
      <c r="E298" t="s">
        <v>1115</v>
      </c>
      <c r="F298" t="s">
        <v>1115</v>
      </c>
      <c r="G298" t="s">
        <v>1115</v>
      </c>
      <c r="H298" t="s">
        <v>466</v>
      </c>
      <c r="I298">
        <v>41</v>
      </c>
      <c r="J298">
        <v>410</v>
      </c>
      <c r="K298" t="s">
        <v>717</v>
      </c>
      <c r="L298">
        <v>51</v>
      </c>
      <c r="M298">
        <v>510</v>
      </c>
      <c r="N298">
        <v>10200</v>
      </c>
      <c r="O298" t="s">
        <v>129</v>
      </c>
      <c r="P298" t="s">
        <v>129</v>
      </c>
      <c r="Q298" t="s">
        <v>1117</v>
      </c>
      <c r="R298">
        <v>99</v>
      </c>
      <c r="S298">
        <v>174</v>
      </c>
      <c r="T298">
        <v>100</v>
      </c>
      <c r="U298">
        <v>2770</v>
      </c>
      <c r="V298">
        <v>3059</v>
      </c>
      <c r="W298">
        <v>430</v>
      </c>
      <c r="X298">
        <v>515</v>
      </c>
      <c r="Y298">
        <v>804</v>
      </c>
      <c r="Z298">
        <v>207</v>
      </c>
      <c r="AA298">
        <v>207</v>
      </c>
      <c r="AB298">
        <v>160</v>
      </c>
      <c r="AC298">
        <v>106</v>
      </c>
      <c r="AD298">
        <v>79</v>
      </c>
      <c r="AE298">
        <v>75</v>
      </c>
      <c r="AF298">
        <v>85</v>
      </c>
      <c r="AG298">
        <v>89</v>
      </c>
      <c r="AH298">
        <v>135</v>
      </c>
      <c r="AI298">
        <v>68</v>
      </c>
      <c r="AJ298">
        <v>147</v>
      </c>
      <c r="AK298">
        <v>71</v>
      </c>
      <c r="AL298">
        <v>72</v>
      </c>
      <c r="AM298">
        <v>176</v>
      </c>
      <c r="AN298">
        <v>127</v>
      </c>
      <c r="AO298">
        <v>89</v>
      </c>
      <c r="AP298">
        <v>121</v>
      </c>
      <c r="AQ298">
        <v>69</v>
      </c>
      <c r="AR298">
        <v>56</v>
      </c>
      <c r="AS298">
        <v>125</v>
      </c>
      <c r="AT298">
        <v>59</v>
      </c>
      <c r="AU298">
        <v>50</v>
      </c>
      <c r="AV298">
        <v>296</v>
      </c>
      <c r="AW298">
        <v>260</v>
      </c>
      <c r="AX298">
        <v>121</v>
      </c>
      <c r="AY298">
        <v>362</v>
      </c>
      <c r="AZ298">
        <v>633</v>
      </c>
      <c r="BA298">
        <v>178</v>
      </c>
      <c r="BB298">
        <v>456</v>
      </c>
      <c r="BC298">
        <v>775</v>
      </c>
      <c r="BD298">
        <v>211</v>
      </c>
      <c r="BE298">
        <v>1629</v>
      </c>
      <c r="BF298">
        <v>1886</v>
      </c>
      <c r="BG298">
        <v>426</v>
      </c>
      <c r="BH298">
        <v>522</v>
      </c>
    </row>
    <row r="299" spans="1:60">
      <c r="A299" t="s">
        <v>1118</v>
      </c>
      <c r="B299" t="s">
        <v>1119</v>
      </c>
      <c r="C299" t="s">
        <v>1119</v>
      </c>
      <c r="H299" t="s">
        <v>466</v>
      </c>
      <c r="I299">
        <v>41</v>
      </c>
      <c r="J299">
        <v>410</v>
      </c>
      <c r="K299" t="s">
        <v>717</v>
      </c>
      <c r="L299">
        <v>51</v>
      </c>
      <c r="M299">
        <v>510</v>
      </c>
      <c r="N299">
        <v>10300</v>
      </c>
    </row>
    <row r="300" spans="1:60">
      <c r="A300" t="s">
        <v>1120</v>
      </c>
      <c r="D300" t="s">
        <v>1120</v>
      </c>
      <c r="H300" t="s">
        <v>466</v>
      </c>
      <c r="I300">
        <v>41</v>
      </c>
      <c r="J300">
        <v>410</v>
      </c>
      <c r="K300" t="s">
        <v>717</v>
      </c>
      <c r="L300">
        <v>51</v>
      </c>
      <c r="M300">
        <v>510</v>
      </c>
      <c r="N300">
        <v>10301</v>
      </c>
    </row>
    <row r="301" spans="1:60">
      <c r="A301" t="s">
        <v>1121</v>
      </c>
      <c r="D301" t="s">
        <v>1121</v>
      </c>
      <c r="H301" t="s">
        <v>466</v>
      </c>
      <c r="I301">
        <v>41</v>
      </c>
      <c r="J301">
        <v>410</v>
      </c>
      <c r="K301" t="s">
        <v>717</v>
      </c>
      <c r="L301">
        <v>51</v>
      </c>
      <c r="M301">
        <v>510</v>
      </c>
      <c r="N301">
        <v>10302</v>
      </c>
    </row>
    <row r="302" spans="1:60">
      <c r="A302" t="s">
        <v>1122</v>
      </c>
      <c r="E302" t="s">
        <v>1122</v>
      </c>
      <c r="F302" t="s">
        <v>1122</v>
      </c>
      <c r="G302" t="s">
        <v>1122</v>
      </c>
      <c r="H302" t="s">
        <v>466</v>
      </c>
      <c r="I302">
        <v>41</v>
      </c>
      <c r="J302">
        <v>410</v>
      </c>
      <c r="K302" t="s">
        <v>717</v>
      </c>
      <c r="L302">
        <v>51</v>
      </c>
      <c r="M302">
        <v>510</v>
      </c>
      <c r="N302">
        <v>10303</v>
      </c>
      <c r="O302" t="s">
        <v>242</v>
      </c>
      <c r="P302" t="s">
        <v>242</v>
      </c>
      <c r="Q302" t="s">
        <v>1123</v>
      </c>
      <c r="R302">
        <v>145</v>
      </c>
      <c r="S302">
        <v>46</v>
      </c>
      <c r="T302">
        <v>59</v>
      </c>
      <c r="U302">
        <v>2100</v>
      </c>
      <c r="V302">
        <v>2349</v>
      </c>
      <c r="W302">
        <v>332</v>
      </c>
      <c r="X302">
        <v>493</v>
      </c>
      <c r="Y302">
        <v>849</v>
      </c>
      <c r="Z302">
        <v>204</v>
      </c>
      <c r="AA302">
        <v>53</v>
      </c>
      <c r="AB302">
        <v>127</v>
      </c>
      <c r="AC302">
        <v>115</v>
      </c>
      <c r="AD302">
        <v>45</v>
      </c>
      <c r="AE302">
        <v>13</v>
      </c>
      <c r="AF302">
        <v>21</v>
      </c>
      <c r="AG302">
        <v>113</v>
      </c>
      <c r="AH302">
        <v>126</v>
      </c>
      <c r="AI302">
        <v>80</v>
      </c>
      <c r="AJ302">
        <v>97</v>
      </c>
      <c r="AK302">
        <v>196</v>
      </c>
      <c r="AL302">
        <v>87</v>
      </c>
      <c r="AM302">
        <v>84</v>
      </c>
      <c r="AN302">
        <v>118</v>
      </c>
      <c r="AO302">
        <v>69</v>
      </c>
      <c r="AP302">
        <v>63</v>
      </c>
      <c r="AQ302">
        <v>114</v>
      </c>
      <c r="AR302">
        <v>74</v>
      </c>
      <c r="AS302">
        <v>71</v>
      </c>
      <c r="AT302">
        <v>76</v>
      </c>
      <c r="AU302">
        <v>57</v>
      </c>
      <c r="AV302">
        <v>262</v>
      </c>
      <c r="AW302">
        <v>180</v>
      </c>
      <c r="AX302">
        <v>136</v>
      </c>
      <c r="AY302">
        <v>365</v>
      </c>
      <c r="AZ302">
        <v>334</v>
      </c>
      <c r="BA302">
        <v>119</v>
      </c>
      <c r="BB302">
        <v>399</v>
      </c>
      <c r="BC302">
        <v>686</v>
      </c>
      <c r="BD302">
        <v>157</v>
      </c>
      <c r="BE302">
        <v>1009</v>
      </c>
      <c r="BF302">
        <v>1104</v>
      </c>
      <c r="BG302">
        <v>536</v>
      </c>
      <c r="BH302">
        <v>1009</v>
      </c>
    </row>
    <row r="303" spans="1:60">
      <c r="A303" t="s">
        <v>1124</v>
      </c>
      <c r="E303" t="s">
        <v>1124</v>
      </c>
      <c r="F303" t="s">
        <v>1124</v>
      </c>
      <c r="G303" t="s">
        <v>1124</v>
      </c>
      <c r="H303" t="s">
        <v>466</v>
      </c>
      <c r="I303">
        <v>41</v>
      </c>
      <c r="J303">
        <v>410</v>
      </c>
      <c r="K303" t="s">
        <v>717</v>
      </c>
      <c r="L303">
        <v>51</v>
      </c>
      <c r="M303">
        <v>510</v>
      </c>
      <c r="N303">
        <v>10304</v>
      </c>
      <c r="O303" t="s">
        <v>309</v>
      </c>
      <c r="P303" t="s">
        <v>309</v>
      </c>
      <c r="Q303" t="s">
        <v>1125</v>
      </c>
      <c r="R303">
        <v>282</v>
      </c>
      <c r="S303">
        <v>228</v>
      </c>
      <c r="T303">
        <v>85</v>
      </c>
      <c r="U303">
        <v>1712</v>
      </c>
      <c r="V303">
        <v>2117</v>
      </c>
      <c r="W303">
        <v>296</v>
      </c>
      <c r="X303">
        <v>303</v>
      </c>
      <c r="Y303">
        <v>298</v>
      </c>
      <c r="Z303">
        <v>102</v>
      </c>
      <c r="AA303">
        <v>77</v>
      </c>
      <c r="AB303">
        <v>59</v>
      </c>
      <c r="AC303">
        <v>36</v>
      </c>
      <c r="AD303">
        <v>68</v>
      </c>
      <c r="AE303">
        <v>95</v>
      </c>
      <c r="AF303">
        <v>47</v>
      </c>
      <c r="AG303">
        <v>109</v>
      </c>
      <c r="AH303">
        <v>149</v>
      </c>
      <c r="AI303">
        <v>77</v>
      </c>
      <c r="AJ303">
        <v>85</v>
      </c>
      <c r="AK303">
        <v>91</v>
      </c>
      <c r="AL303">
        <v>56</v>
      </c>
      <c r="AM303">
        <v>126</v>
      </c>
      <c r="AN303">
        <v>111</v>
      </c>
      <c r="AO303">
        <v>64</v>
      </c>
      <c r="AP303">
        <v>118</v>
      </c>
      <c r="AQ303">
        <v>159</v>
      </c>
      <c r="AR303">
        <v>75</v>
      </c>
      <c r="AS303">
        <v>74</v>
      </c>
      <c r="AT303">
        <v>124</v>
      </c>
      <c r="AU303">
        <v>61</v>
      </c>
      <c r="AV303">
        <v>191</v>
      </c>
      <c r="AW303">
        <v>158</v>
      </c>
      <c r="AX303">
        <v>80</v>
      </c>
      <c r="AY303">
        <v>265</v>
      </c>
      <c r="AZ303">
        <v>373</v>
      </c>
      <c r="BA303">
        <v>110</v>
      </c>
      <c r="BB303">
        <v>232</v>
      </c>
      <c r="BC303">
        <v>234</v>
      </c>
      <c r="BD303">
        <v>84</v>
      </c>
      <c r="BE303">
        <v>717</v>
      </c>
      <c r="BF303">
        <v>745</v>
      </c>
      <c r="BG303">
        <v>626</v>
      </c>
      <c r="BH303">
        <v>693</v>
      </c>
    </row>
    <row r="304" spans="1:60">
      <c r="A304" t="s">
        <v>1126</v>
      </c>
      <c r="E304" t="s">
        <v>1126</v>
      </c>
      <c r="F304" t="s">
        <v>1126</v>
      </c>
      <c r="G304" t="s">
        <v>1126</v>
      </c>
      <c r="H304" t="s">
        <v>466</v>
      </c>
      <c r="I304">
        <v>41</v>
      </c>
      <c r="J304">
        <v>410</v>
      </c>
      <c r="K304" t="s">
        <v>717</v>
      </c>
      <c r="L304">
        <v>51</v>
      </c>
      <c r="M304">
        <v>510</v>
      </c>
      <c r="N304">
        <v>10305</v>
      </c>
      <c r="O304" t="s">
        <v>310</v>
      </c>
      <c r="P304" t="s">
        <v>310</v>
      </c>
      <c r="Q304" t="s">
        <v>1127</v>
      </c>
      <c r="R304">
        <v>33</v>
      </c>
      <c r="S304">
        <v>39</v>
      </c>
      <c r="T304">
        <v>42</v>
      </c>
      <c r="U304">
        <v>2049</v>
      </c>
      <c r="V304">
        <v>2007</v>
      </c>
      <c r="W304">
        <v>287</v>
      </c>
      <c r="X304">
        <v>543</v>
      </c>
      <c r="Y304">
        <v>644</v>
      </c>
      <c r="Z304">
        <v>147</v>
      </c>
      <c r="AA304">
        <v>34</v>
      </c>
      <c r="AB304">
        <v>8</v>
      </c>
      <c r="AC304">
        <v>13</v>
      </c>
      <c r="AD304">
        <v>27</v>
      </c>
      <c r="AE304">
        <v>20</v>
      </c>
      <c r="AF304">
        <v>24</v>
      </c>
      <c r="AG304">
        <v>48</v>
      </c>
      <c r="AH304">
        <v>67</v>
      </c>
      <c r="AI304">
        <v>60</v>
      </c>
      <c r="AJ304">
        <v>50</v>
      </c>
      <c r="AK304">
        <v>118</v>
      </c>
      <c r="AL304">
        <v>61</v>
      </c>
      <c r="AM304">
        <v>71</v>
      </c>
      <c r="AN304">
        <v>17</v>
      </c>
      <c r="AO304">
        <v>20</v>
      </c>
      <c r="AP304">
        <v>110</v>
      </c>
      <c r="AQ304">
        <v>123</v>
      </c>
      <c r="AR304">
        <v>78</v>
      </c>
      <c r="AS304">
        <v>56</v>
      </c>
      <c r="AT304">
        <v>44</v>
      </c>
      <c r="AU304">
        <v>59</v>
      </c>
      <c r="AV304">
        <v>257</v>
      </c>
      <c r="AW304">
        <v>120</v>
      </c>
      <c r="AX304">
        <v>56</v>
      </c>
      <c r="AY304">
        <v>382</v>
      </c>
      <c r="AZ304">
        <v>355</v>
      </c>
      <c r="BA304">
        <v>110</v>
      </c>
      <c r="BB304">
        <v>428</v>
      </c>
      <c r="BC304">
        <v>551</v>
      </c>
      <c r="BD304">
        <v>131</v>
      </c>
      <c r="BE304">
        <v>1235</v>
      </c>
      <c r="BF304">
        <v>1186</v>
      </c>
      <c r="BG304">
        <v>231</v>
      </c>
      <c r="BH304">
        <v>305</v>
      </c>
    </row>
    <row r="305" spans="1:60">
      <c r="A305" t="s">
        <v>1128</v>
      </c>
      <c r="E305" t="s">
        <v>1128</v>
      </c>
      <c r="F305" t="s">
        <v>1128</v>
      </c>
      <c r="G305" t="s">
        <v>1128</v>
      </c>
      <c r="H305" t="s">
        <v>466</v>
      </c>
      <c r="I305">
        <v>41</v>
      </c>
      <c r="J305">
        <v>410</v>
      </c>
      <c r="K305" t="s">
        <v>717</v>
      </c>
      <c r="L305">
        <v>51</v>
      </c>
      <c r="M305">
        <v>510</v>
      </c>
      <c r="N305">
        <v>10306</v>
      </c>
      <c r="O305" t="s">
        <v>311</v>
      </c>
      <c r="P305" t="s">
        <v>311</v>
      </c>
      <c r="Q305" t="s">
        <v>1129</v>
      </c>
      <c r="R305">
        <v>19</v>
      </c>
      <c r="S305">
        <v>43</v>
      </c>
      <c r="T305">
        <v>48</v>
      </c>
      <c r="U305">
        <v>1735</v>
      </c>
      <c r="V305">
        <v>2390</v>
      </c>
      <c r="W305">
        <v>309</v>
      </c>
      <c r="X305">
        <v>528</v>
      </c>
      <c r="Y305">
        <v>583</v>
      </c>
      <c r="Z305">
        <v>148</v>
      </c>
      <c r="AA305">
        <v>21</v>
      </c>
      <c r="AB305">
        <v>42</v>
      </c>
      <c r="AC305">
        <v>52</v>
      </c>
      <c r="AD305">
        <v>65</v>
      </c>
      <c r="AE305">
        <v>54</v>
      </c>
      <c r="AF305">
        <v>37</v>
      </c>
      <c r="AG305">
        <v>45</v>
      </c>
      <c r="AH305">
        <v>52</v>
      </c>
      <c r="AI305">
        <v>47</v>
      </c>
      <c r="AJ305">
        <v>36</v>
      </c>
      <c r="AK305">
        <v>119</v>
      </c>
      <c r="AL305">
        <v>77</v>
      </c>
      <c r="AM305">
        <v>33</v>
      </c>
      <c r="AN305">
        <v>63</v>
      </c>
      <c r="AO305">
        <v>48</v>
      </c>
      <c r="AP305">
        <v>106</v>
      </c>
      <c r="AQ305">
        <v>74</v>
      </c>
      <c r="AR305">
        <v>46</v>
      </c>
      <c r="AS305">
        <v>19</v>
      </c>
      <c r="AT305">
        <v>105</v>
      </c>
      <c r="AU305">
        <v>74</v>
      </c>
      <c r="AV305">
        <v>209</v>
      </c>
      <c r="AW305">
        <v>124</v>
      </c>
      <c r="AX305">
        <v>60</v>
      </c>
      <c r="AY305">
        <v>382</v>
      </c>
      <c r="AZ305">
        <v>375</v>
      </c>
      <c r="BA305">
        <v>130</v>
      </c>
      <c r="BB305">
        <v>394</v>
      </c>
      <c r="BC305">
        <v>648</v>
      </c>
      <c r="BD305">
        <v>149</v>
      </c>
      <c r="BE305">
        <v>905</v>
      </c>
      <c r="BF305">
        <v>1113</v>
      </c>
      <c r="BG305">
        <v>403</v>
      </c>
      <c r="BH305">
        <v>512</v>
      </c>
    </row>
    <row r="306" spans="1:60">
      <c r="A306" t="s">
        <v>1130</v>
      </c>
      <c r="B306" t="s">
        <v>1130</v>
      </c>
      <c r="H306" t="s">
        <v>466</v>
      </c>
      <c r="I306">
        <v>41</v>
      </c>
      <c r="J306">
        <v>410</v>
      </c>
      <c r="K306" t="s">
        <v>717</v>
      </c>
      <c r="L306">
        <v>51</v>
      </c>
      <c r="M306">
        <v>510</v>
      </c>
      <c r="N306">
        <v>10401</v>
      </c>
    </row>
    <row r="307" spans="1:60">
      <c r="A307" t="s">
        <v>1131</v>
      </c>
      <c r="B307" t="s">
        <v>1131</v>
      </c>
      <c r="C307" t="s">
        <v>1131</v>
      </c>
      <c r="D307" t="s">
        <v>1131</v>
      </c>
      <c r="E307" t="s">
        <v>1131</v>
      </c>
      <c r="F307" t="s">
        <v>1131</v>
      </c>
      <c r="G307" t="s">
        <v>1131</v>
      </c>
      <c r="H307" t="s">
        <v>466</v>
      </c>
      <c r="I307">
        <v>41</v>
      </c>
      <c r="J307">
        <v>410</v>
      </c>
      <c r="K307" t="s">
        <v>717</v>
      </c>
      <c r="L307">
        <v>51</v>
      </c>
      <c r="M307">
        <v>510</v>
      </c>
      <c r="N307">
        <v>10402</v>
      </c>
      <c r="O307" t="s">
        <v>158</v>
      </c>
      <c r="P307" t="s">
        <v>158</v>
      </c>
      <c r="Q307" t="s">
        <v>1132</v>
      </c>
      <c r="R307">
        <v>106</v>
      </c>
      <c r="S307">
        <v>38</v>
      </c>
      <c r="T307">
        <v>55</v>
      </c>
      <c r="U307">
        <v>2382</v>
      </c>
      <c r="V307">
        <v>2888</v>
      </c>
      <c r="W307">
        <v>335</v>
      </c>
      <c r="X307">
        <v>724</v>
      </c>
      <c r="Y307">
        <v>1164</v>
      </c>
      <c r="Z307">
        <v>234</v>
      </c>
      <c r="AA307">
        <v>97</v>
      </c>
      <c r="AB307">
        <v>103</v>
      </c>
      <c r="AC307">
        <v>83</v>
      </c>
      <c r="AD307">
        <v>17</v>
      </c>
      <c r="AE307">
        <v>16</v>
      </c>
      <c r="AF307">
        <v>26</v>
      </c>
      <c r="AG307">
        <v>48</v>
      </c>
      <c r="AH307">
        <v>72</v>
      </c>
      <c r="AI307">
        <v>59</v>
      </c>
      <c r="AJ307">
        <v>54</v>
      </c>
      <c r="AK307">
        <v>34</v>
      </c>
      <c r="AL307">
        <v>33</v>
      </c>
      <c r="AM307">
        <v>68</v>
      </c>
      <c r="AN307">
        <v>101</v>
      </c>
      <c r="AO307">
        <v>56</v>
      </c>
      <c r="AP307">
        <v>114</v>
      </c>
      <c r="AQ307">
        <v>99</v>
      </c>
      <c r="AR307">
        <v>78</v>
      </c>
      <c r="AS307">
        <v>87</v>
      </c>
      <c r="AT307">
        <v>33</v>
      </c>
      <c r="AU307">
        <v>33</v>
      </c>
      <c r="AV307">
        <v>160</v>
      </c>
      <c r="AW307">
        <v>181</v>
      </c>
      <c r="AX307">
        <v>85</v>
      </c>
      <c r="AY307">
        <v>520</v>
      </c>
      <c r="AZ307">
        <v>345</v>
      </c>
      <c r="BA307">
        <v>113</v>
      </c>
      <c r="BB307">
        <v>526</v>
      </c>
      <c r="BC307">
        <v>1014</v>
      </c>
      <c r="BD307">
        <v>191</v>
      </c>
      <c r="BE307">
        <v>1399</v>
      </c>
      <c r="BF307">
        <v>1731</v>
      </c>
      <c r="BG307">
        <v>278</v>
      </c>
      <c r="BH307">
        <v>331</v>
      </c>
    </row>
    <row r="308" spans="1:60">
      <c r="A308" t="s">
        <v>1133</v>
      </c>
      <c r="C308" t="s">
        <v>1133</v>
      </c>
      <c r="H308" t="s">
        <v>466</v>
      </c>
      <c r="I308">
        <v>41</v>
      </c>
      <c r="J308">
        <v>410</v>
      </c>
      <c r="K308" t="s">
        <v>717</v>
      </c>
      <c r="L308">
        <v>51</v>
      </c>
      <c r="M308">
        <v>510</v>
      </c>
      <c r="N308">
        <v>10403</v>
      </c>
    </row>
    <row r="309" spans="1:60">
      <c r="A309" t="s">
        <v>1134</v>
      </c>
      <c r="C309" t="s">
        <v>1134</v>
      </c>
      <c r="D309" t="s">
        <v>1134</v>
      </c>
      <c r="H309" t="s">
        <v>466</v>
      </c>
      <c r="I309">
        <v>41</v>
      </c>
      <c r="J309">
        <v>410</v>
      </c>
      <c r="K309" t="s">
        <v>717</v>
      </c>
      <c r="L309">
        <v>51</v>
      </c>
      <c r="M309">
        <v>510</v>
      </c>
      <c r="N309">
        <v>10404</v>
      </c>
    </row>
    <row r="310" spans="1:60">
      <c r="A310" t="s">
        <v>1135</v>
      </c>
      <c r="D310" t="s">
        <v>1135</v>
      </c>
      <c r="E310" t="s">
        <v>1135</v>
      </c>
      <c r="F310" t="s">
        <v>1135</v>
      </c>
      <c r="G310" t="s">
        <v>1135</v>
      </c>
      <c r="H310" t="s">
        <v>466</v>
      </c>
      <c r="I310">
        <v>41</v>
      </c>
      <c r="J310">
        <v>410</v>
      </c>
      <c r="K310" t="s">
        <v>717</v>
      </c>
      <c r="L310">
        <v>51</v>
      </c>
      <c r="M310">
        <v>510</v>
      </c>
      <c r="N310">
        <v>10405</v>
      </c>
      <c r="O310" t="s">
        <v>243</v>
      </c>
      <c r="P310" t="s">
        <v>243</v>
      </c>
      <c r="Q310" t="s">
        <v>1136</v>
      </c>
      <c r="R310">
        <v>141</v>
      </c>
      <c r="S310">
        <v>372</v>
      </c>
      <c r="T310">
        <v>229</v>
      </c>
      <c r="U310">
        <v>2707</v>
      </c>
      <c r="V310">
        <v>2717</v>
      </c>
      <c r="W310">
        <v>416</v>
      </c>
      <c r="X310">
        <v>631</v>
      </c>
      <c r="Y310">
        <v>924</v>
      </c>
      <c r="Z310">
        <v>230</v>
      </c>
      <c r="AA310">
        <v>116</v>
      </c>
      <c r="AB310">
        <v>119</v>
      </c>
      <c r="AC310">
        <v>97</v>
      </c>
      <c r="AD310">
        <v>83</v>
      </c>
      <c r="AE310">
        <v>56</v>
      </c>
      <c r="AF310">
        <v>51</v>
      </c>
      <c r="AG310">
        <v>73</v>
      </c>
      <c r="AH310">
        <v>159</v>
      </c>
      <c r="AI310">
        <v>99</v>
      </c>
      <c r="AJ310">
        <v>180</v>
      </c>
      <c r="AK310">
        <v>169</v>
      </c>
      <c r="AL310">
        <v>105</v>
      </c>
      <c r="AM310">
        <v>153</v>
      </c>
      <c r="AN310">
        <v>94</v>
      </c>
      <c r="AO310">
        <v>67</v>
      </c>
      <c r="AP310">
        <v>170</v>
      </c>
      <c r="AQ310">
        <v>109</v>
      </c>
      <c r="AR310">
        <v>68</v>
      </c>
      <c r="AS310">
        <v>155</v>
      </c>
      <c r="AT310">
        <v>168</v>
      </c>
      <c r="AU310">
        <v>93</v>
      </c>
      <c r="AV310">
        <v>289</v>
      </c>
      <c r="AW310">
        <v>248</v>
      </c>
      <c r="AX310">
        <v>125</v>
      </c>
      <c r="AY310">
        <v>598</v>
      </c>
      <c r="AZ310">
        <v>403</v>
      </c>
      <c r="BA310">
        <v>152</v>
      </c>
      <c r="BB310">
        <v>332</v>
      </c>
      <c r="BC310">
        <v>691</v>
      </c>
      <c r="BD310">
        <v>186</v>
      </c>
      <c r="BE310">
        <v>1136</v>
      </c>
      <c r="BF310">
        <v>1114</v>
      </c>
      <c r="BG310">
        <v>1012</v>
      </c>
      <c r="BH310">
        <v>1175</v>
      </c>
    </row>
    <row r="311" spans="1:60">
      <c r="A311" t="s">
        <v>1137</v>
      </c>
      <c r="D311" t="s">
        <v>1137</v>
      </c>
      <c r="E311" t="s">
        <v>1137</v>
      </c>
      <c r="H311" t="s">
        <v>466</v>
      </c>
      <c r="I311">
        <v>41</v>
      </c>
      <c r="J311">
        <v>410</v>
      </c>
      <c r="K311" t="s">
        <v>717</v>
      </c>
      <c r="L311">
        <v>51</v>
      </c>
      <c r="M311">
        <v>510</v>
      </c>
      <c r="N311">
        <v>10406</v>
      </c>
      <c r="O311" t="s">
        <v>244</v>
      </c>
      <c r="R311">
        <v>211</v>
      </c>
      <c r="U311">
        <v>3589</v>
      </c>
      <c r="X311">
        <v>697</v>
      </c>
      <c r="AA311">
        <v>242</v>
      </c>
      <c r="AD311">
        <v>307</v>
      </c>
      <c r="AG311">
        <v>236</v>
      </c>
      <c r="AJ311">
        <v>258</v>
      </c>
      <c r="AM311">
        <v>198</v>
      </c>
      <c r="AP311">
        <v>285</v>
      </c>
      <c r="AS311">
        <v>234</v>
      </c>
      <c r="AV311">
        <v>425</v>
      </c>
      <c r="AY311">
        <v>539</v>
      </c>
      <c r="BB311">
        <v>311</v>
      </c>
      <c r="BE311">
        <v>1251</v>
      </c>
      <c r="BG311">
        <v>1795</v>
      </c>
    </row>
    <row r="312" spans="1:60">
      <c r="A312" t="s">
        <v>1138</v>
      </c>
      <c r="D312" t="s">
        <v>1138</v>
      </c>
      <c r="E312" t="s">
        <v>1138</v>
      </c>
      <c r="F312" t="s">
        <v>1138</v>
      </c>
      <c r="G312" t="s">
        <v>1138</v>
      </c>
      <c r="H312" t="s">
        <v>466</v>
      </c>
      <c r="I312">
        <v>41</v>
      </c>
      <c r="J312">
        <v>410</v>
      </c>
      <c r="K312" t="s">
        <v>717</v>
      </c>
      <c r="L312">
        <v>51</v>
      </c>
      <c r="M312">
        <v>510</v>
      </c>
      <c r="N312">
        <v>10407</v>
      </c>
      <c r="O312" t="s">
        <v>245</v>
      </c>
      <c r="P312" t="s">
        <v>245</v>
      </c>
      <c r="Q312" t="s">
        <v>1139</v>
      </c>
      <c r="R312">
        <v>166</v>
      </c>
      <c r="S312">
        <v>123</v>
      </c>
      <c r="T312">
        <v>59</v>
      </c>
      <c r="U312">
        <v>2399</v>
      </c>
      <c r="V312">
        <v>2663</v>
      </c>
      <c r="W312">
        <v>318</v>
      </c>
      <c r="X312">
        <v>708</v>
      </c>
      <c r="Y312">
        <v>663</v>
      </c>
      <c r="Z312">
        <v>149</v>
      </c>
      <c r="AA312">
        <v>69</v>
      </c>
      <c r="AB312">
        <v>85</v>
      </c>
      <c r="AC312">
        <v>56</v>
      </c>
      <c r="AD312">
        <v>92</v>
      </c>
      <c r="AE312">
        <v>20</v>
      </c>
      <c r="AF312">
        <v>19</v>
      </c>
      <c r="AG312">
        <v>106</v>
      </c>
      <c r="AH312">
        <v>92</v>
      </c>
      <c r="AI312">
        <v>55</v>
      </c>
      <c r="AJ312">
        <v>59</v>
      </c>
      <c r="AK312">
        <v>75</v>
      </c>
      <c r="AL312">
        <v>52</v>
      </c>
      <c r="AM312">
        <v>116</v>
      </c>
      <c r="AN312">
        <v>62</v>
      </c>
      <c r="AO312">
        <v>50</v>
      </c>
      <c r="AP312">
        <v>85</v>
      </c>
      <c r="AQ312">
        <v>74</v>
      </c>
      <c r="AR312">
        <v>44</v>
      </c>
      <c r="AS312">
        <v>105</v>
      </c>
      <c r="AT312">
        <v>43</v>
      </c>
      <c r="AU312">
        <v>57</v>
      </c>
      <c r="AV312">
        <v>165</v>
      </c>
      <c r="AW312">
        <v>137</v>
      </c>
      <c r="AX312">
        <v>75</v>
      </c>
      <c r="AY312">
        <v>454</v>
      </c>
      <c r="AZ312">
        <v>415</v>
      </c>
      <c r="BA312">
        <v>130</v>
      </c>
      <c r="BB312">
        <v>481</v>
      </c>
      <c r="BC312">
        <v>781</v>
      </c>
      <c r="BD312">
        <v>151</v>
      </c>
      <c r="BE312">
        <v>1125</v>
      </c>
      <c r="BF312">
        <v>1182</v>
      </c>
      <c r="BG312">
        <v>610</v>
      </c>
      <c r="BH312">
        <v>651</v>
      </c>
    </row>
    <row r="313" spans="1:60">
      <c r="A313" t="s">
        <v>1140</v>
      </c>
      <c r="E313" t="s">
        <v>1140</v>
      </c>
      <c r="F313" t="s">
        <v>1140</v>
      </c>
      <c r="G313" t="s">
        <v>1140</v>
      </c>
      <c r="H313" t="s">
        <v>466</v>
      </c>
      <c r="I313">
        <v>41</v>
      </c>
      <c r="J313">
        <v>410</v>
      </c>
      <c r="K313" t="s">
        <v>717</v>
      </c>
      <c r="L313">
        <v>51</v>
      </c>
      <c r="M313">
        <v>510</v>
      </c>
      <c r="N313">
        <v>10408</v>
      </c>
      <c r="O313" t="s">
        <v>284</v>
      </c>
      <c r="P313" t="s">
        <v>284</v>
      </c>
      <c r="Q313" t="s">
        <v>1141</v>
      </c>
      <c r="R313">
        <v>77</v>
      </c>
      <c r="S313">
        <v>141</v>
      </c>
      <c r="T313">
        <v>93</v>
      </c>
      <c r="U313">
        <v>2240</v>
      </c>
      <c r="V313">
        <v>3006</v>
      </c>
      <c r="W313">
        <v>428</v>
      </c>
      <c r="X313">
        <v>672</v>
      </c>
      <c r="Y313">
        <v>480</v>
      </c>
      <c r="Z313">
        <v>164</v>
      </c>
      <c r="AA313">
        <v>77</v>
      </c>
      <c r="AB313">
        <v>104</v>
      </c>
      <c r="AC313">
        <v>78</v>
      </c>
      <c r="AD313">
        <v>97</v>
      </c>
      <c r="AE313">
        <v>68</v>
      </c>
      <c r="AF313">
        <v>47</v>
      </c>
      <c r="AG313">
        <v>136</v>
      </c>
      <c r="AH313">
        <v>131</v>
      </c>
      <c r="AI313">
        <v>78</v>
      </c>
      <c r="AJ313">
        <v>170</v>
      </c>
      <c r="AK313">
        <v>198</v>
      </c>
      <c r="AL313">
        <v>127</v>
      </c>
      <c r="AM313">
        <v>120</v>
      </c>
      <c r="AN313">
        <v>218</v>
      </c>
      <c r="AO313">
        <v>106</v>
      </c>
      <c r="AP313">
        <v>199</v>
      </c>
      <c r="AQ313">
        <v>212</v>
      </c>
      <c r="AR313">
        <v>107</v>
      </c>
      <c r="AS313">
        <v>128</v>
      </c>
      <c r="AT313">
        <v>228</v>
      </c>
      <c r="AU313">
        <v>124</v>
      </c>
      <c r="AV313">
        <v>241</v>
      </c>
      <c r="AW313">
        <v>111</v>
      </c>
      <c r="AX313">
        <v>59</v>
      </c>
      <c r="AY313">
        <v>529</v>
      </c>
      <c r="AZ313">
        <v>455</v>
      </c>
      <c r="BA313">
        <v>166</v>
      </c>
      <c r="BB313">
        <v>323</v>
      </c>
      <c r="BC313">
        <v>362</v>
      </c>
      <c r="BD313">
        <v>118</v>
      </c>
      <c r="BE313">
        <v>943</v>
      </c>
      <c r="BF313">
        <v>1106</v>
      </c>
      <c r="BG313">
        <v>1073</v>
      </c>
      <c r="BH313">
        <v>1187</v>
      </c>
    </row>
    <row r="314" spans="1:60">
      <c r="A314" t="s">
        <v>1142</v>
      </c>
      <c r="E314" t="s">
        <v>1142</v>
      </c>
      <c r="F314" t="s">
        <v>1142</v>
      </c>
      <c r="G314" t="s">
        <v>1142</v>
      </c>
      <c r="H314" t="s">
        <v>466</v>
      </c>
      <c r="I314">
        <v>41</v>
      </c>
      <c r="J314">
        <v>410</v>
      </c>
      <c r="K314" t="s">
        <v>717</v>
      </c>
      <c r="L314">
        <v>51</v>
      </c>
      <c r="M314">
        <v>510</v>
      </c>
      <c r="N314">
        <v>10409</v>
      </c>
      <c r="O314" t="s">
        <v>285</v>
      </c>
      <c r="P314" t="s">
        <v>285</v>
      </c>
      <c r="Q314" t="s">
        <v>1143</v>
      </c>
      <c r="R314">
        <v>21</v>
      </c>
      <c r="S314">
        <v>165</v>
      </c>
      <c r="T314">
        <v>78</v>
      </c>
      <c r="U314">
        <v>2449</v>
      </c>
      <c r="V314">
        <v>3291</v>
      </c>
      <c r="W314">
        <v>379</v>
      </c>
      <c r="X314">
        <v>677</v>
      </c>
      <c r="Y314">
        <v>1170</v>
      </c>
      <c r="Z314">
        <v>226</v>
      </c>
      <c r="AA314">
        <v>55</v>
      </c>
      <c r="AB314">
        <v>120</v>
      </c>
      <c r="AC314">
        <v>86</v>
      </c>
      <c r="AD314">
        <v>54</v>
      </c>
      <c r="AE314">
        <v>57</v>
      </c>
      <c r="AF314">
        <v>55</v>
      </c>
      <c r="AG314">
        <v>69</v>
      </c>
      <c r="AH314">
        <v>115</v>
      </c>
      <c r="AI314">
        <v>98</v>
      </c>
      <c r="AJ314">
        <v>59</v>
      </c>
      <c r="AK314">
        <v>138</v>
      </c>
      <c r="AL314">
        <v>105</v>
      </c>
      <c r="AM314">
        <v>64</v>
      </c>
      <c r="AN314">
        <v>98</v>
      </c>
      <c r="AO314">
        <v>56</v>
      </c>
      <c r="AP314">
        <v>63</v>
      </c>
      <c r="AQ314">
        <v>99</v>
      </c>
      <c r="AR314">
        <v>67</v>
      </c>
      <c r="AS314">
        <v>30</v>
      </c>
      <c r="AT314">
        <v>195</v>
      </c>
      <c r="AU314">
        <v>90</v>
      </c>
      <c r="AV314">
        <v>170</v>
      </c>
      <c r="AW314">
        <v>186</v>
      </c>
      <c r="AX314">
        <v>85</v>
      </c>
      <c r="AY314">
        <v>490</v>
      </c>
      <c r="AZ314">
        <v>523</v>
      </c>
      <c r="BA314">
        <v>158</v>
      </c>
      <c r="BB314">
        <v>675</v>
      </c>
      <c r="BC314">
        <v>1218</v>
      </c>
      <c r="BD314">
        <v>205</v>
      </c>
      <c r="BE314">
        <v>1389</v>
      </c>
      <c r="BF314">
        <v>1815</v>
      </c>
      <c r="BG314">
        <v>344</v>
      </c>
      <c r="BH314">
        <v>786</v>
      </c>
    </row>
    <row r="315" spans="1:60">
      <c r="A315" t="s">
        <v>1144</v>
      </c>
      <c r="F315" t="s">
        <v>1144</v>
      </c>
      <c r="G315" t="s">
        <v>1144</v>
      </c>
      <c r="H315" t="s">
        <v>466</v>
      </c>
      <c r="I315">
        <v>41</v>
      </c>
      <c r="J315">
        <v>410</v>
      </c>
      <c r="K315" t="s">
        <v>717</v>
      </c>
      <c r="L315">
        <v>51</v>
      </c>
      <c r="M315">
        <v>510</v>
      </c>
      <c r="N315">
        <v>10410</v>
      </c>
      <c r="P315" t="s">
        <v>354</v>
      </c>
      <c r="Q315" t="s">
        <v>1145</v>
      </c>
      <c r="S315">
        <v>139</v>
      </c>
      <c r="T315">
        <v>101</v>
      </c>
      <c r="V315">
        <v>2151</v>
      </c>
      <c r="W315">
        <v>324</v>
      </c>
      <c r="Y315">
        <v>394</v>
      </c>
      <c r="Z315">
        <v>127</v>
      </c>
      <c r="AB315">
        <v>186</v>
      </c>
      <c r="AC315">
        <v>111</v>
      </c>
      <c r="AE315">
        <v>79</v>
      </c>
      <c r="AF315">
        <v>68</v>
      </c>
      <c r="AH315">
        <v>75</v>
      </c>
      <c r="AI315">
        <v>44</v>
      </c>
      <c r="AK315">
        <v>173</v>
      </c>
      <c r="AL315">
        <v>103</v>
      </c>
      <c r="AN315">
        <v>277</v>
      </c>
      <c r="AO315">
        <v>123</v>
      </c>
      <c r="AQ315">
        <v>184</v>
      </c>
      <c r="AR315">
        <v>105</v>
      </c>
      <c r="AT315">
        <v>105</v>
      </c>
      <c r="AU315">
        <v>87</v>
      </c>
      <c r="AW315">
        <v>109</v>
      </c>
      <c r="AX315">
        <v>68</v>
      </c>
      <c r="AZ315">
        <v>335</v>
      </c>
      <c r="BA315">
        <v>132</v>
      </c>
      <c r="BC315">
        <v>395</v>
      </c>
      <c r="BD315">
        <v>137</v>
      </c>
      <c r="BF315">
        <v>661</v>
      </c>
      <c r="BH315">
        <v>1193</v>
      </c>
    </row>
    <row r="316" spans="1:60">
      <c r="A316" t="s">
        <v>1146</v>
      </c>
      <c r="F316" t="s">
        <v>1146</v>
      </c>
      <c r="G316" t="s">
        <v>1146</v>
      </c>
      <c r="H316" t="s">
        <v>466</v>
      </c>
      <c r="I316">
        <v>41</v>
      </c>
      <c r="J316">
        <v>410</v>
      </c>
      <c r="K316" t="s">
        <v>717</v>
      </c>
      <c r="L316">
        <v>51</v>
      </c>
      <c r="M316">
        <v>510</v>
      </c>
      <c r="N316">
        <v>10411</v>
      </c>
      <c r="P316" t="s">
        <v>355</v>
      </c>
      <c r="Q316" t="s">
        <v>1147</v>
      </c>
      <c r="S316">
        <v>197</v>
      </c>
      <c r="T316">
        <v>141</v>
      </c>
      <c r="V316">
        <v>1582</v>
      </c>
      <c r="W316">
        <v>281</v>
      </c>
      <c r="Y316">
        <v>262</v>
      </c>
      <c r="Z316">
        <v>109</v>
      </c>
      <c r="AB316">
        <v>78</v>
      </c>
      <c r="AC316">
        <v>82</v>
      </c>
      <c r="AE316">
        <v>63</v>
      </c>
      <c r="AF316">
        <v>43</v>
      </c>
      <c r="AH316">
        <v>147</v>
      </c>
      <c r="AI316">
        <v>86</v>
      </c>
      <c r="AK316">
        <v>81</v>
      </c>
      <c r="AL316">
        <v>63</v>
      </c>
      <c r="AN316">
        <v>58</v>
      </c>
      <c r="AO316">
        <v>42</v>
      </c>
      <c r="AQ316">
        <v>102</v>
      </c>
      <c r="AR316">
        <v>77</v>
      </c>
      <c r="AT316">
        <v>93</v>
      </c>
      <c r="AU316">
        <v>83</v>
      </c>
      <c r="AW316">
        <v>94</v>
      </c>
      <c r="AX316">
        <v>59</v>
      </c>
      <c r="AZ316">
        <v>309</v>
      </c>
      <c r="BA316">
        <v>137</v>
      </c>
      <c r="BC316">
        <v>193</v>
      </c>
      <c r="BD316">
        <v>86</v>
      </c>
      <c r="BF316">
        <v>703</v>
      </c>
      <c r="BH316">
        <v>485</v>
      </c>
    </row>
    <row r="317" spans="1:60">
      <c r="A317" t="s">
        <v>1148</v>
      </c>
      <c r="B317" t="s">
        <v>1149</v>
      </c>
      <c r="C317" t="s">
        <v>1149</v>
      </c>
      <c r="D317" t="s">
        <v>1149</v>
      </c>
      <c r="E317" t="s">
        <v>1148</v>
      </c>
      <c r="F317" t="s">
        <v>1148</v>
      </c>
      <c r="G317" t="s">
        <v>1148</v>
      </c>
      <c r="H317" t="s">
        <v>466</v>
      </c>
      <c r="I317">
        <v>41</v>
      </c>
      <c r="J317">
        <v>410</v>
      </c>
      <c r="K317" t="s">
        <v>717</v>
      </c>
      <c r="L317">
        <v>51</v>
      </c>
      <c r="M317">
        <v>510</v>
      </c>
      <c r="N317">
        <v>10500</v>
      </c>
      <c r="O317" t="s">
        <v>130</v>
      </c>
      <c r="P317" t="s">
        <v>130</v>
      </c>
      <c r="Q317" t="s">
        <v>1150</v>
      </c>
      <c r="R317">
        <v>48</v>
      </c>
      <c r="S317">
        <v>100</v>
      </c>
      <c r="T317">
        <v>74</v>
      </c>
      <c r="U317">
        <v>1834</v>
      </c>
      <c r="V317">
        <v>2096</v>
      </c>
      <c r="W317">
        <v>290</v>
      </c>
      <c r="X317">
        <v>641</v>
      </c>
      <c r="Y317">
        <v>703</v>
      </c>
      <c r="Z317">
        <v>178</v>
      </c>
      <c r="AA317">
        <v>72</v>
      </c>
      <c r="AB317">
        <v>20</v>
      </c>
      <c r="AC317">
        <v>23</v>
      </c>
      <c r="AD317">
        <v>38</v>
      </c>
      <c r="AE317">
        <v>46</v>
      </c>
      <c r="AF317">
        <v>44</v>
      </c>
      <c r="AG317">
        <v>50</v>
      </c>
      <c r="AH317">
        <v>84</v>
      </c>
      <c r="AI317">
        <v>63</v>
      </c>
      <c r="AJ317">
        <v>67</v>
      </c>
      <c r="AK317">
        <v>42</v>
      </c>
      <c r="AL317">
        <v>51</v>
      </c>
      <c r="AM317">
        <v>60</v>
      </c>
      <c r="AN317">
        <v>69</v>
      </c>
      <c r="AO317">
        <v>49</v>
      </c>
      <c r="AP317">
        <v>38</v>
      </c>
      <c r="AQ317">
        <v>75</v>
      </c>
      <c r="AR317">
        <v>62</v>
      </c>
      <c r="AS317">
        <v>45</v>
      </c>
      <c r="AT317">
        <v>40</v>
      </c>
      <c r="AU317">
        <v>36</v>
      </c>
      <c r="AV317">
        <v>120</v>
      </c>
      <c r="AW317">
        <v>90</v>
      </c>
      <c r="AX317">
        <v>50</v>
      </c>
      <c r="AY317">
        <v>319</v>
      </c>
      <c r="AZ317">
        <v>398</v>
      </c>
      <c r="BA317">
        <v>131</v>
      </c>
      <c r="BB317">
        <v>509</v>
      </c>
      <c r="BC317">
        <v>607</v>
      </c>
      <c r="BD317">
        <v>145</v>
      </c>
      <c r="BE317">
        <v>1086</v>
      </c>
      <c r="BF317">
        <v>1172</v>
      </c>
      <c r="BG317">
        <v>228</v>
      </c>
      <c r="BH317">
        <v>261</v>
      </c>
    </row>
    <row r="318" spans="1:60">
      <c r="A318" t="s">
        <v>1151</v>
      </c>
      <c r="F318" t="s">
        <v>1151</v>
      </c>
      <c r="G318" t="s">
        <v>1151</v>
      </c>
      <c r="H318" t="s">
        <v>466</v>
      </c>
      <c r="I318">
        <v>41</v>
      </c>
      <c r="J318">
        <v>410</v>
      </c>
      <c r="K318" t="s">
        <v>717</v>
      </c>
      <c r="L318">
        <v>51</v>
      </c>
      <c r="M318">
        <v>510</v>
      </c>
      <c r="N318">
        <v>10600</v>
      </c>
      <c r="P318" t="s">
        <v>131</v>
      </c>
      <c r="Q318" t="s">
        <v>1152</v>
      </c>
      <c r="S318">
        <v>119</v>
      </c>
      <c r="T318">
        <v>68</v>
      </c>
      <c r="V318">
        <v>2059</v>
      </c>
      <c r="W318">
        <v>268</v>
      </c>
      <c r="Y318">
        <v>723</v>
      </c>
      <c r="Z318">
        <v>145</v>
      </c>
      <c r="AB318">
        <v>634</v>
      </c>
      <c r="AC318">
        <v>127</v>
      </c>
      <c r="AE318">
        <v>480</v>
      </c>
      <c r="AF318">
        <v>107</v>
      </c>
      <c r="AH318">
        <v>190</v>
      </c>
      <c r="AI318">
        <v>96</v>
      </c>
      <c r="AK318">
        <v>208</v>
      </c>
      <c r="AL318">
        <v>95</v>
      </c>
      <c r="AN318">
        <v>32</v>
      </c>
      <c r="AO318">
        <v>28</v>
      </c>
      <c r="AQ318">
        <v>53</v>
      </c>
      <c r="AR318">
        <v>40</v>
      </c>
      <c r="AT318">
        <v>36</v>
      </c>
      <c r="AU318">
        <v>33</v>
      </c>
      <c r="AW318">
        <v>105</v>
      </c>
      <c r="AX318">
        <v>57</v>
      </c>
      <c r="AZ318">
        <v>53</v>
      </c>
      <c r="BA318">
        <v>35</v>
      </c>
      <c r="BC318">
        <v>133</v>
      </c>
      <c r="BD318">
        <v>57</v>
      </c>
      <c r="BF318">
        <v>174</v>
      </c>
      <c r="BH318">
        <v>1707</v>
      </c>
    </row>
    <row r="319" spans="1:60">
      <c r="A319" t="s">
        <v>1153</v>
      </c>
      <c r="D319" t="s">
        <v>1153</v>
      </c>
      <c r="H319" t="s">
        <v>466</v>
      </c>
      <c r="I319">
        <v>41</v>
      </c>
      <c r="J319">
        <v>410</v>
      </c>
      <c r="K319" t="s">
        <v>717</v>
      </c>
      <c r="L319">
        <v>51</v>
      </c>
      <c r="M319">
        <v>510</v>
      </c>
      <c r="N319">
        <v>10698</v>
      </c>
    </row>
    <row r="320" spans="1:60">
      <c r="A320" t="s">
        <v>1154</v>
      </c>
      <c r="D320" t="s">
        <v>1154</v>
      </c>
      <c r="H320" t="s">
        <v>466</v>
      </c>
      <c r="I320">
        <v>41</v>
      </c>
      <c r="J320">
        <v>410</v>
      </c>
      <c r="K320" t="s">
        <v>717</v>
      </c>
      <c r="L320">
        <v>51</v>
      </c>
      <c r="M320">
        <v>510</v>
      </c>
      <c r="N320">
        <v>10798</v>
      </c>
    </row>
    <row r="321" spans="1:60">
      <c r="A321" t="s">
        <v>1155</v>
      </c>
      <c r="F321" t="s">
        <v>1155</v>
      </c>
      <c r="G321" t="s">
        <v>1155</v>
      </c>
      <c r="H321" t="s">
        <v>466</v>
      </c>
      <c r="I321">
        <v>41</v>
      </c>
      <c r="J321">
        <v>410</v>
      </c>
      <c r="K321" t="s">
        <v>717</v>
      </c>
      <c r="L321">
        <v>51</v>
      </c>
      <c r="M321">
        <v>510</v>
      </c>
      <c r="N321">
        <v>980000</v>
      </c>
      <c r="P321" t="s">
        <v>241</v>
      </c>
      <c r="Q321" t="s">
        <v>1156</v>
      </c>
      <c r="S321">
        <v>0</v>
      </c>
      <c r="T321">
        <v>34</v>
      </c>
      <c r="V321">
        <v>1</v>
      </c>
      <c r="W321">
        <v>47</v>
      </c>
      <c r="Y321">
        <v>0</v>
      </c>
      <c r="Z321">
        <v>34</v>
      </c>
      <c r="AB321">
        <v>0</v>
      </c>
      <c r="AC321">
        <v>12</v>
      </c>
      <c r="AE321">
        <v>0</v>
      </c>
      <c r="AF321">
        <v>12</v>
      </c>
      <c r="AH321">
        <v>0</v>
      </c>
      <c r="AI321">
        <v>12</v>
      </c>
      <c r="AK321">
        <v>0</v>
      </c>
      <c r="AL321">
        <v>12</v>
      </c>
      <c r="AN321">
        <v>0</v>
      </c>
      <c r="AO321">
        <v>12</v>
      </c>
      <c r="AQ321">
        <v>0</v>
      </c>
      <c r="AR321">
        <v>12</v>
      </c>
      <c r="AT321">
        <v>0</v>
      </c>
      <c r="AU321">
        <v>12</v>
      </c>
      <c r="AW321">
        <v>0</v>
      </c>
      <c r="AX321">
        <v>17</v>
      </c>
      <c r="AZ321">
        <v>0</v>
      </c>
      <c r="BA321">
        <v>17</v>
      </c>
      <c r="BC321">
        <v>0</v>
      </c>
      <c r="BD321">
        <v>27</v>
      </c>
      <c r="BF321">
        <v>0</v>
      </c>
      <c r="BH321">
        <v>0</v>
      </c>
    </row>
    <row r="322" spans="1:60">
      <c r="A322" t="s">
        <v>1157</v>
      </c>
      <c r="B322" t="s">
        <v>1158</v>
      </c>
      <c r="C322" t="s">
        <v>1158</v>
      </c>
      <c r="D322" t="s">
        <v>1158</v>
      </c>
      <c r="E322" t="s">
        <v>1157</v>
      </c>
      <c r="H322" t="s">
        <v>466</v>
      </c>
      <c r="I322">
        <v>41</v>
      </c>
      <c r="J322">
        <v>410</v>
      </c>
      <c r="K322" t="s">
        <v>249</v>
      </c>
      <c r="L322">
        <v>67</v>
      </c>
      <c r="M322">
        <v>670</v>
      </c>
      <c r="N322">
        <v>30100</v>
      </c>
      <c r="O322" t="s">
        <v>149</v>
      </c>
      <c r="R322">
        <v>87</v>
      </c>
      <c r="U322">
        <v>3018</v>
      </c>
      <c r="X322">
        <v>3422</v>
      </c>
      <c r="AA322">
        <v>178</v>
      </c>
      <c r="AD322">
        <v>164</v>
      </c>
      <c r="AG322">
        <v>171</v>
      </c>
      <c r="AJ322">
        <v>195</v>
      </c>
      <c r="AM322">
        <v>193</v>
      </c>
      <c r="AP322">
        <v>222</v>
      </c>
      <c r="AS322">
        <v>264</v>
      </c>
      <c r="AV322">
        <v>459</v>
      </c>
      <c r="AY322">
        <v>788</v>
      </c>
      <c r="BB322">
        <v>1546</v>
      </c>
      <c r="BE322">
        <v>2457</v>
      </c>
      <c r="BG322">
        <v>1730</v>
      </c>
    </row>
    <row r="323" spans="1:60">
      <c r="A323" t="s">
        <v>1159</v>
      </c>
      <c r="F323" t="s">
        <v>1159</v>
      </c>
      <c r="G323" t="s">
        <v>1159</v>
      </c>
      <c r="H323" t="s">
        <v>466</v>
      </c>
      <c r="I323">
        <v>41</v>
      </c>
      <c r="J323">
        <v>410</v>
      </c>
      <c r="K323" t="s">
        <v>249</v>
      </c>
      <c r="L323">
        <v>67</v>
      </c>
      <c r="M323">
        <v>670</v>
      </c>
      <c r="N323">
        <v>30101</v>
      </c>
      <c r="P323" t="s">
        <v>275</v>
      </c>
      <c r="Q323" t="s">
        <v>1160</v>
      </c>
      <c r="S323">
        <v>43</v>
      </c>
      <c r="T323">
        <v>56</v>
      </c>
      <c r="V323">
        <v>1856</v>
      </c>
      <c r="W323">
        <v>312</v>
      </c>
      <c r="Y323">
        <v>3814</v>
      </c>
      <c r="Z323">
        <v>485</v>
      </c>
      <c r="AB323">
        <v>102</v>
      </c>
      <c r="AC323">
        <v>94</v>
      </c>
      <c r="AE323">
        <v>144</v>
      </c>
      <c r="AF323">
        <v>103</v>
      </c>
      <c r="AH323">
        <v>76</v>
      </c>
      <c r="AI323">
        <v>82</v>
      </c>
      <c r="AK323">
        <v>32</v>
      </c>
      <c r="AL323">
        <v>38</v>
      </c>
      <c r="AN323">
        <v>157</v>
      </c>
      <c r="AO323">
        <v>117</v>
      </c>
      <c r="AQ323">
        <v>113</v>
      </c>
      <c r="AR323">
        <v>64</v>
      </c>
      <c r="AT323">
        <v>118</v>
      </c>
      <c r="AU323">
        <v>85</v>
      </c>
      <c r="AW323">
        <v>286</v>
      </c>
      <c r="AX323">
        <v>123</v>
      </c>
      <c r="AZ323">
        <v>771</v>
      </c>
      <c r="BA323">
        <v>206</v>
      </c>
      <c r="BC323">
        <v>1963</v>
      </c>
      <c r="BD323">
        <v>355</v>
      </c>
      <c r="BF323">
        <v>1799</v>
      </c>
      <c r="BH323">
        <v>1975</v>
      </c>
    </row>
    <row r="324" spans="1:60">
      <c r="A324" t="s">
        <v>1161</v>
      </c>
      <c r="F324" t="s">
        <v>1161</v>
      </c>
      <c r="G324" t="s">
        <v>1161</v>
      </c>
      <c r="H324" t="s">
        <v>466</v>
      </c>
      <c r="I324">
        <v>41</v>
      </c>
      <c r="J324">
        <v>410</v>
      </c>
      <c r="K324" t="s">
        <v>249</v>
      </c>
      <c r="L324">
        <v>67</v>
      </c>
      <c r="M324">
        <v>670</v>
      </c>
      <c r="N324">
        <v>30102</v>
      </c>
      <c r="P324" t="s">
        <v>238</v>
      </c>
      <c r="Q324" t="s">
        <v>1162</v>
      </c>
      <c r="S324">
        <v>0</v>
      </c>
      <c r="T324">
        <v>34</v>
      </c>
      <c r="V324">
        <v>1039</v>
      </c>
      <c r="W324">
        <v>252</v>
      </c>
      <c r="Y324">
        <v>2167</v>
      </c>
      <c r="Z324">
        <v>320</v>
      </c>
      <c r="AB324">
        <v>27</v>
      </c>
      <c r="AC324">
        <v>39</v>
      </c>
      <c r="AE324">
        <v>29</v>
      </c>
      <c r="AF324">
        <v>33</v>
      </c>
      <c r="AH324">
        <v>0</v>
      </c>
      <c r="AI324">
        <v>12</v>
      </c>
      <c r="AK324">
        <v>10</v>
      </c>
      <c r="AL324">
        <v>14</v>
      </c>
      <c r="AN324">
        <v>13</v>
      </c>
      <c r="AO324">
        <v>22</v>
      </c>
      <c r="AQ324">
        <v>59</v>
      </c>
      <c r="AR324">
        <v>63</v>
      </c>
      <c r="AT324">
        <v>22</v>
      </c>
      <c r="AU324">
        <v>36</v>
      </c>
      <c r="AW324">
        <v>122</v>
      </c>
      <c r="AX324">
        <v>99</v>
      </c>
      <c r="AZ324">
        <v>410</v>
      </c>
      <c r="BA324">
        <v>157</v>
      </c>
      <c r="BC324">
        <v>1185</v>
      </c>
      <c r="BD324">
        <v>236</v>
      </c>
      <c r="BF324">
        <v>1476</v>
      </c>
      <c r="BH324">
        <v>425</v>
      </c>
    </row>
    <row r="325" spans="1:60">
      <c r="A325" t="s">
        <v>1163</v>
      </c>
      <c r="B325" t="s">
        <v>1164</v>
      </c>
      <c r="C325" t="s">
        <v>1164</v>
      </c>
      <c r="D325" t="s">
        <v>1164</v>
      </c>
      <c r="E325" t="s">
        <v>1163</v>
      </c>
      <c r="F325" t="s">
        <v>1163</v>
      </c>
      <c r="G325" t="s">
        <v>1163</v>
      </c>
      <c r="H325" t="s">
        <v>466</v>
      </c>
      <c r="I325">
        <v>41</v>
      </c>
      <c r="J325">
        <v>410</v>
      </c>
      <c r="K325" t="s">
        <v>249</v>
      </c>
      <c r="L325">
        <v>67</v>
      </c>
      <c r="M325">
        <v>670</v>
      </c>
      <c r="N325">
        <v>30200</v>
      </c>
      <c r="O325" t="s">
        <v>150</v>
      </c>
      <c r="P325" t="s">
        <v>150</v>
      </c>
      <c r="Q325" t="s">
        <v>1165</v>
      </c>
      <c r="R325">
        <v>77</v>
      </c>
      <c r="S325">
        <v>8</v>
      </c>
      <c r="T325">
        <v>48</v>
      </c>
      <c r="U325">
        <v>1787</v>
      </c>
      <c r="V325">
        <v>2054</v>
      </c>
      <c r="W325">
        <v>365</v>
      </c>
      <c r="X325">
        <v>2277</v>
      </c>
      <c r="Y325">
        <v>2772</v>
      </c>
      <c r="Z325">
        <v>333</v>
      </c>
      <c r="AA325">
        <v>93</v>
      </c>
      <c r="AB325">
        <v>61</v>
      </c>
      <c r="AC325">
        <v>73</v>
      </c>
      <c r="AD325">
        <v>48</v>
      </c>
      <c r="AE325">
        <v>140</v>
      </c>
      <c r="AF325">
        <v>92</v>
      </c>
      <c r="AG325">
        <v>102</v>
      </c>
      <c r="AH325">
        <v>140</v>
      </c>
      <c r="AI325">
        <v>93</v>
      </c>
      <c r="AJ325">
        <v>208</v>
      </c>
      <c r="AK325">
        <v>72</v>
      </c>
      <c r="AL325">
        <v>77</v>
      </c>
      <c r="AM325">
        <v>155</v>
      </c>
      <c r="AN325">
        <v>37</v>
      </c>
      <c r="AO325">
        <v>34</v>
      </c>
      <c r="AP325">
        <v>123</v>
      </c>
      <c r="AQ325">
        <v>147</v>
      </c>
      <c r="AR325">
        <v>107</v>
      </c>
      <c r="AS325">
        <v>130</v>
      </c>
      <c r="AT325">
        <v>74</v>
      </c>
      <c r="AU325">
        <v>53</v>
      </c>
      <c r="AV325">
        <v>243</v>
      </c>
      <c r="AW325">
        <v>154</v>
      </c>
      <c r="AX325">
        <v>77</v>
      </c>
      <c r="AY325">
        <v>543</v>
      </c>
      <c r="AZ325">
        <v>510</v>
      </c>
      <c r="BA325">
        <v>155</v>
      </c>
      <c r="BB325">
        <v>845</v>
      </c>
      <c r="BC325">
        <v>1350</v>
      </c>
      <c r="BD325">
        <v>254</v>
      </c>
      <c r="BE325">
        <v>1630</v>
      </c>
      <c r="BF325">
        <v>1706</v>
      </c>
      <c r="BG325">
        <v>860</v>
      </c>
      <c r="BH325">
        <v>894</v>
      </c>
    </row>
    <row r="326" spans="1:60">
      <c r="A326" t="s">
        <v>1166</v>
      </c>
      <c r="B326" t="s">
        <v>1167</v>
      </c>
      <c r="C326" t="s">
        <v>1167</v>
      </c>
      <c r="D326" t="s">
        <v>1167</v>
      </c>
      <c r="E326" t="s">
        <v>1166</v>
      </c>
      <c r="F326" t="s">
        <v>1166</v>
      </c>
      <c r="G326" t="s">
        <v>1166</v>
      </c>
      <c r="H326" t="s">
        <v>466</v>
      </c>
      <c r="I326">
        <v>41</v>
      </c>
      <c r="J326">
        <v>410</v>
      </c>
      <c r="K326" t="s">
        <v>249</v>
      </c>
      <c r="L326">
        <v>67</v>
      </c>
      <c r="M326">
        <v>670</v>
      </c>
      <c r="N326">
        <v>30300</v>
      </c>
      <c r="O326" t="s">
        <v>151</v>
      </c>
      <c r="P326" t="s">
        <v>151</v>
      </c>
      <c r="Q326" t="s">
        <v>1168</v>
      </c>
      <c r="R326">
        <v>0</v>
      </c>
      <c r="S326">
        <v>8</v>
      </c>
      <c r="T326">
        <v>34</v>
      </c>
      <c r="U326">
        <v>1240</v>
      </c>
      <c r="V326">
        <v>1189</v>
      </c>
      <c r="W326">
        <v>202</v>
      </c>
      <c r="X326">
        <v>1874</v>
      </c>
      <c r="Y326">
        <v>2232</v>
      </c>
      <c r="Z326">
        <v>235</v>
      </c>
      <c r="AA326">
        <v>95</v>
      </c>
      <c r="AB326">
        <v>76</v>
      </c>
      <c r="AC326">
        <v>41</v>
      </c>
      <c r="AD326">
        <v>70</v>
      </c>
      <c r="AE326">
        <v>34</v>
      </c>
      <c r="AF326">
        <v>37</v>
      </c>
      <c r="AG326">
        <v>96</v>
      </c>
      <c r="AH326">
        <v>41</v>
      </c>
      <c r="AI326">
        <v>49</v>
      </c>
      <c r="AJ326">
        <v>65</v>
      </c>
      <c r="AK326">
        <v>41</v>
      </c>
      <c r="AL326">
        <v>46</v>
      </c>
      <c r="AM326">
        <v>87</v>
      </c>
      <c r="AN326">
        <v>94</v>
      </c>
      <c r="AO326">
        <v>60</v>
      </c>
      <c r="AP326">
        <v>68</v>
      </c>
      <c r="AQ326">
        <v>97</v>
      </c>
      <c r="AR326">
        <v>57</v>
      </c>
      <c r="AS326">
        <v>61</v>
      </c>
      <c r="AT326">
        <v>111</v>
      </c>
      <c r="AU326">
        <v>72</v>
      </c>
      <c r="AV326">
        <v>99</v>
      </c>
      <c r="AW326">
        <v>111</v>
      </c>
      <c r="AX326">
        <v>61</v>
      </c>
      <c r="AY326">
        <v>295</v>
      </c>
      <c r="AZ326">
        <v>284</v>
      </c>
      <c r="BA326">
        <v>99</v>
      </c>
      <c r="BB326">
        <v>906</v>
      </c>
      <c r="BC326">
        <v>1020</v>
      </c>
      <c r="BD326">
        <v>159</v>
      </c>
      <c r="BE326">
        <v>1385</v>
      </c>
      <c r="BF326">
        <v>1389</v>
      </c>
      <c r="BG326">
        <v>462</v>
      </c>
      <c r="BH326">
        <v>480</v>
      </c>
    </row>
    <row r="327" spans="1:60">
      <c r="A327" t="s">
        <v>1169</v>
      </c>
      <c r="B327" t="s">
        <v>1170</v>
      </c>
      <c r="H327" t="s">
        <v>466</v>
      </c>
      <c r="I327">
        <v>41</v>
      </c>
      <c r="J327">
        <v>410</v>
      </c>
      <c r="K327" t="s">
        <v>249</v>
      </c>
      <c r="L327">
        <v>67</v>
      </c>
      <c r="M327">
        <v>670</v>
      </c>
      <c r="N327">
        <v>30400</v>
      </c>
    </row>
    <row r="328" spans="1:60">
      <c r="A328" t="s">
        <v>1171</v>
      </c>
      <c r="C328" t="s">
        <v>1171</v>
      </c>
      <c r="D328" t="s">
        <v>1171</v>
      </c>
      <c r="E328" t="s">
        <v>1171</v>
      </c>
      <c r="F328" t="s">
        <v>1171</v>
      </c>
      <c r="G328" t="s">
        <v>1171</v>
      </c>
      <c r="H328" t="s">
        <v>466</v>
      </c>
      <c r="I328">
        <v>41</v>
      </c>
      <c r="J328">
        <v>410</v>
      </c>
      <c r="K328" t="s">
        <v>249</v>
      </c>
      <c r="L328">
        <v>67</v>
      </c>
      <c r="M328">
        <v>670</v>
      </c>
      <c r="N328">
        <v>30401</v>
      </c>
      <c r="O328" t="s">
        <v>195</v>
      </c>
      <c r="P328" t="s">
        <v>195</v>
      </c>
      <c r="Q328" t="s">
        <v>1172</v>
      </c>
      <c r="R328">
        <v>55</v>
      </c>
      <c r="S328">
        <v>19</v>
      </c>
      <c r="T328">
        <v>55</v>
      </c>
      <c r="U328">
        <v>1541</v>
      </c>
      <c r="V328">
        <v>2000</v>
      </c>
      <c r="W328">
        <v>347</v>
      </c>
      <c r="X328">
        <v>1313</v>
      </c>
      <c r="Y328">
        <v>1617</v>
      </c>
      <c r="Z328">
        <v>279</v>
      </c>
      <c r="AA328">
        <v>138</v>
      </c>
      <c r="AB328">
        <v>154</v>
      </c>
      <c r="AC328">
        <v>97</v>
      </c>
      <c r="AD328">
        <v>70</v>
      </c>
      <c r="AE328">
        <v>115</v>
      </c>
      <c r="AF328">
        <v>108</v>
      </c>
      <c r="AG328">
        <v>124</v>
      </c>
      <c r="AH328">
        <v>91</v>
      </c>
      <c r="AI328">
        <v>65</v>
      </c>
      <c r="AJ328">
        <v>179</v>
      </c>
      <c r="AK328">
        <v>104</v>
      </c>
      <c r="AL328">
        <v>65</v>
      </c>
      <c r="AM328">
        <v>99</v>
      </c>
      <c r="AN328">
        <v>110</v>
      </c>
      <c r="AO328">
        <v>56</v>
      </c>
      <c r="AP328">
        <v>111</v>
      </c>
      <c r="AQ328">
        <v>194</v>
      </c>
      <c r="AR328">
        <v>131</v>
      </c>
      <c r="AS328">
        <v>47</v>
      </c>
      <c r="AT328">
        <v>73</v>
      </c>
      <c r="AU328">
        <v>60</v>
      </c>
      <c r="AV328">
        <v>208</v>
      </c>
      <c r="AW328">
        <v>245</v>
      </c>
      <c r="AX328">
        <v>135</v>
      </c>
      <c r="AY328">
        <v>393</v>
      </c>
      <c r="AZ328">
        <v>436</v>
      </c>
      <c r="BA328">
        <v>143</v>
      </c>
      <c r="BB328">
        <v>492</v>
      </c>
      <c r="BC328">
        <v>719</v>
      </c>
      <c r="BD328">
        <v>182</v>
      </c>
      <c r="BE328">
        <v>991</v>
      </c>
      <c r="BF328">
        <v>1044</v>
      </c>
      <c r="BG328">
        <v>861</v>
      </c>
      <c r="BH328">
        <v>1044</v>
      </c>
    </row>
    <row r="329" spans="1:60">
      <c r="A329" t="s">
        <v>1173</v>
      </c>
      <c r="C329" t="s">
        <v>1173</v>
      </c>
      <c r="D329" t="s">
        <v>1173</v>
      </c>
      <c r="E329" t="s">
        <v>1173</v>
      </c>
      <c r="F329" t="s">
        <v>1173</v>
      </c>
      <c r="G329" t="s">
        <v>1173</v>
      </c>
      <c r="H329" t="s">
        <v>466</v>
      </c>
      <c r="I329">
        <v>41</v>
      </c>
      <c r="J329">
        <v>410</v>
      </c>
      <c r="K329" t="s">
        <v>249</v>
      </c>
      <c r="L329">
        <v>67</v>
      </c>
      <c r="M329">
        <v>670</v>
      </c>
      <c r="N329">
        <v>30402</v>
      </c>
      <c r="O329" t="s">
        <v>196</v>
      </c>
      <c r="P329" t="s">
        <v>196</v>
      </c>
      <c r="Q329" t="s">
        <v>1174</v>
      </c>
      <c r="R329">
        <v>80</v>
      </c>
      <c r="S329">
        <v>29</v>
      </c>
      <c r="T329">
        <v>43</v>
      </c>
      <c r="U329">
        <v>1656</v>
      </c>
      <c r="V329">
        <v>1487</v>
      </c>
      <c r="W329">
        <v>286</v>
      </c>
      <c r="X329">
        <v>1478</v>
      </c>
      <c r="Y329">
        <v>1835</v>
      </c>
      <c r="Z329">
        <v>315</v>
      </c>
      <c r="AA329">
        <v>139</v>
      </c>
      <c r="AB329">
        <v>81</v>
      </c>
      <c r="AC329">
        <v>59</v>
      </c>
      <c r="AD329">
        <v>87</v>
      </c>
      <c r="AE329">
        <v>68</v>
      </c>
      <c r="AF329">
        <v>50</v>
      </c>
      <c r="AG329">
        <v>86</v>
      </c>
      <c r="AH329">
        <v>208</v>
      </c>
      <c r="AI329">
        <v>116</v>
      </c>
      <c r="AJ329">
        <v>171</v>
      </c>
      <c r="AK329">
        <v>122</v>
      </c>
      <c r="AL329">
        <v>85</v>
      </c>
      <c r="AM329">
        <v>138</v>
      </c>
      <c r="AN329">
        <v>107</v>
      </c>
      <c r="AO329">
        <v>60</v>
      </c>
      <c r="AP329">
        <v>143</v>
      </c>
      <c r="AQ329">
        <v>118</v>
      </c>
      <c r="AR329">
        <v>64</v>
      </c>
      <c r="AS329">
        <v>145</v>
      </c>
      <c r="AT329">
        <v>113</v>
      </c>
      <c r="AU329">
        <v>65</v>
      </c>
      <c r="AV329">
        <v>329</v>
      </c>
      <c r="AW329">
        <v>268</v>
      </c>
      <c r="AX329">
        <v>153</v>
      </c>
      <c r="AY329">
        <v>378</v>
      </c>
      <c r="AZ329">
        <v>358</v>
      </c>
      <c r="BA329">
        <v>147</v>
      </c>
      <c r="BB329">
        <v>497</v>
      </c>
      <c r="BC329">
        <v>788</v>
      </c>
      <c r="BD329">
        <v>169</v>
      </c>
      <c r="BE329">
        <v>867</v>
      </c>
      <c r="BF329">
        <v>911</v>
      </c>
      <c r="BG329">
        <v>1245</v>
      </c>
      <c r="BH329">
        <v>1222</v>
      </c>
    </row>
    <row r="330" spans="1:60">
      <c r="A330" t="s">
        <v>1175</v>
      </c>
      <c r="B330" t="s">
        <v>1176</v>
      </c>
      <c r="C330" t="s">
        <v>1176</v>
      </c>
      <c r="H330" t="s">
        <v>466</v>
      </c>
      <c r="I330">
        <v>41</v>
      </c>
      <c r="J330">
        <v>410</v>
      </c>
      <c r="K330" t="s">
        <v>249</v>
      </c>
      <c r="L330">
        <v>67</v>
      </c>
      <c r="M330">
        <v>670</v>
      </c>
      <c r="N330">
        <v>30500</v>
      </c>
    </row>
    <row r="331" spans="1:60">
      <c r="A331" t="s">
        <v>1177</v>
      </c>
      <c r="D331" t="s">
        <v>1177</v>
      </c>
      <c r="E331" t="s">
        <v>1177</v>
      </c>
      <c r="F331" t="s">
        <v>1177</v>
      </c>
      <c r="G331" t="s">
        <v>1177</v>
      </c>
      <c r="H331" t="s">
        <v>466</v>
      </c>
      <c r="I331">
        <v>41</v>
      </c>
      <c r="J331">
        <v>410</v>
      </c>
      <c r="K331" t="s">
        <v>249</v>
      </c>
      <c r="L331">
        <v>67</v>
      </c>
      <c r="M331">
        <v>670</v>
      </c>
      <c r="N331">
        <v>30501</v>
      </c>
      <c r="O331" t="s">
        <v>239</v>
      </c>
      <c r="P331" t="s">
        <v>239</v>
      </c>
      <c r="Q331" t="s">
        <v>1178</v>
      </c>
      <c r="R331">
        <v>43</v>
      </c>
      <c r="S331">
        <v>29</v>
      </c>
      <c r="T331">
        <v>64</v>
      </c>
      <c r="U331">
        <v>2245</v>
      </c>
      <c r="V331">
        <v>2067</v>
      </c>
      <c r="W331">
        <v>311</v>
      </c>
      <c r="X331">
        <v>1289</v>
      </c>
      <c r="Y331">
        <v>1775</v>
      </c>
      <c r="Z331">
        <v>277</v>
      </c>
      <c r="AA331">
        <v>159</v>
      </c>
      <c r="AB331">
        <v>75</v>
      </c>
      <c r="AC331">
        <v>55</v>
      </c>
      <c r="AD331">
        <v>31</v>
      </c>
      <c r="AE331">
        <v>163</v>
      </c>
      <c r="AF331">
        <v>100</v>
      </c>
      <c r="AG331">
        <v>155</v>
      </c>
      <c r="AH331">
        <v>131</v>
      </c>
      <c r="AI331">
        <v>72</v>
      </c>
      <c r="AJ331">
        <v>104</v>
      </c>
      <c r="AK331">
        <v>137</v>
      </c>
      <c r="AL331">
        <v>79</v>
      </c>
      <c r="AM331">
        <v>120</v>
      </c>
      <c r="AN331">
        <v>117</v>
      </c>
      <c r="AO331">
        <v>64</v>
      </c>
      <c r="AP331">
        <v>147</v>
      </c>
      <c r="AQ331">
        <v>229</v>
      </c>
      <c r="AR331">
        <v>120</v>
      </c>
      <c r="AS331">
        <v>110</v>
      </c>
      <c r="AT331">
        <v>181</v>
      </c>
      <c r="AU331">
        <v>100</v>
      </c>
      <c r="AV331">
        <v>202</v>
      </c>
      <c r="AW331">
        <v>207</v>
      </c>
      <c r="AX331">
        <v>101</v>
      </c>
      <c r="AY331">
        <v>534</v>
      </c>
      <c r="AZ331">
        <v>379</v>
      </c>
      <c r="BA331">
        <v>158</v>
      </c>
      <c r="BB331">
        <v>555</v>
      </c>
      <c r="BC331">
        <v>718</v>
      </c>
      <c r="BD331">
        <v>169</v>
      </c>
      <c r="BE331">
        <v>1396</v>
      </c>
      <c r="BF331">
        <v>1389</v>
      </c>
      <c r="BG331">
        <v>729</v>
      </c>
      <c r="BH331">
        <v>872</v>
      </c>
    </row>
    <row r="332" spans="1:60">
      <c r="A332" t="s">
        <v>1179</v>
      </c>
      <c r="D332" t="s">
        <v>1179</v>
      </c>
      <c r="E332" t="s">
        <v>1179</v>
      </c>
      <c r="F332" t="s">
        <v>1179</v>
      </c>
      <c r="G332" t="s">
        <v>1179</v>
      </c>
      <c r="H332" t="s">
        <v>466</v>
      </c>
      <c r="I332">
        <v>41</v>
      </c>
      <c r="J332">
        <v>410</v>
      </c>
      <c r="K332" t="s">
        <v>249</v>
      </c>
      <c r="L332">
        <v>67</v>
      </c>
      <c r="M332">
        <v>670</v>
      </c>
      <c r="N332">
        <v>30502</v>
      </c>
      <c r="O332" t="s">
        <v>240</v>
      </c>
      <c r="P332" t="s">
        <v>240</v>
      </c>
      <c r="Q332" t="s">
        <v>1180</v>
      </c>
      <c r="R332">
        <v>46</v>
      </c>
      <c r="S332">
        <v>40</v>
      </c>
      <c r="T332">
        <v>44</v>
      </c>
      <c r="U332">
        <v>1235</v>
      </c>
      <c r="V332">
        <v>1612</v>
      </c>
      <c r="W332">
        <v>229</v>
      </c>
      <c r="X332">
        <v>1037</v>
      </c>
      <c r="Y332">
        <v>1119</v>
      </c>
      <c r="Z332">
        <v>178</v>
      </c>
      <c r="AA332">
        <v>83</v>
      </c>
      <c r="AB332">
        <v>61</v>
      </c>
      <c r="AC332">
        <v>40</v>
      </c>
      <c r="AD332">
        <v>45</v>
      </c>
      <c r="AE332">
        <v>108</v>
      </c>
      <c r="AF332">
        <v>64</v>
      </c>
      <c r="AG332">
        <v>110</v>
      </c>
      <c r="AH332">
        <v>108</v>
      </c>
      <c r="AI332">
        <v>66</v>
      </c>
      <c r="AJ332">
        <v>106</v>
      </c>
      <c r="AK332">
        <v>82</v>
      </c>
      <c r="AL332">
        <v>68</v>
      </c>
      <c r="AM332">
        <v>149</v>
      </c>
      <c r="AN332">
        <v>61</v>
      </c>
      <c r="AO332">
        <v>44</v>
      </c>
      <c r="AP332">
        <v>81</v>
      </c>
      <c r="AQ332">
        <v>58</v>
      </c>
      <c r="AR332">
        <v>44</v>
      </c>
      <c r="AS332">
        <v>83</v>
      </c>
      <c r="AT332">
        <v>205</v>
      </c>
      <c r="AU332">
        <v>98</v>
      </c>
      <c r="AV332">
        <v>130</v>
      </c>
      <c r="AW332">
        <v>209</v>
      </c>
      <c r="AX332">
        <v>80</v>
      </c>
      <c r="AY332">
        <v>314</v>
      </c>
      <c r="AZ332">
        <v>237</v>
      </c>
      <c r="BA332">
        <v>78</v>
      </c>
      <c r="BB332">
        <v>394</v>
      </c>
      <c r="BC332">
        <v>617</v>
      </c>
      <c r="BD332">
        <v>138</v>
      </c>
      <c r="BE332">
        <v>865</v>
      </c>
      <c r="BF332">
        <v>968</v>
      </c>
      <c r="BG332">
        <v>619</v>
      </c>
      <c r="BH332">
        <v>717</v>
      </c>
    </row>
    <row r="333" spans="1:60">
      <c r="A333" t="s">
        <v>1181</v>
      </c>
      <c r="B333" t="s">
        <v>1182</v>
      </c>
      <c r="C333" t="s">
        <v>1182</v>
      </c>
      <c r="D333" t="s">
        <v>1182</v>
      </c>
      <c r="E333" t="s">
        <v>1181</v>
      </c>
      <c r="F333" t="s">
        <v>1181</v>
      </c>
      <c r="G333" t="s">
        <v>1181</v>
      </c>
      <c r="H333" t="s">
        <v>466</v>
      </c>
      <c r="I333">
        <v>41</v>
      </c>
      <c r="J333">
        <v>410</v>
      </c>
      <c r="K333" t="s">
        <v>249</v>
      </c>
      <c r="L333">
        <v>67</v>
      </c>
      <c r="M333">
        <v>670</v>
      </c>
      <c r="N333">
        <v>30600</v>
      </c>
      <c r="O333" t="s">
        <v>152</v>
      </c>
      <c r="P333" t="s">
        <v>152</v>
      </c>
      <c r="Q333" t="s">
        <v>1183</v>
      </c>
      <c r="R333">
        <v>133</v>
      </c>
      <c r="S333">
        <v>91</v>
      </c>
      <c r="T333">
        <v>65</v>
      </c>
      <c r="U333">
        <v>2459</v>
      </c>
      <c r="V333">
        <v>2160</v>
      </c>
      <c r="W333">
        <v>341</v>
      </c>
      <c r="X333">
        <v>973</v>
      </c>
      <c r="Y333">
        <v>1750</v>
      </c>
      <c r="Z333">
        <v>278</v>
      </c>
      <c r="AA333">
        <v>117</v>
      </c>
      <c r="AB333">
        <v>107</v>
      </c>
      <c r="AC333">
        <v>98</v>
      </c>
      <c r="AD333">
        <v>104</v>
      </c>
      <c r="AE333">
        <v>201</v>
      </c>
      <c r="AF333">
        <v>114</v>
      </c>
      <c r="AG333">
        <v>134</v>
      </c>
      <c r="AH333">
        <v>43</v>
      </c>
      <c r="AI333">
        <v>46</v>
      </c>
      <c r="AJ333">
        <v>114</v>
      </c>
      <c r="AK333">
        <v>67</v>
      </c>
      <c r="AL333">
        <v>79</v>
      </c>
      <c r="AM333">
        <v>180</v>
      </c>
      <c r="AN333">
        <v>81</v>
      </c>
      <c r="AO333">
        <v>62</v>
      </c>
      <c r="AP333">
        <v>97</v>
      </c>
      <c r="AQ333">
        <v>170</v>
      </c>
      <c r="AR333">
        <v>98</v>
      </c>
      <c r="AS333">
        <v>97</v>
      </c>
      <c r="AT333">
        <v>151</v>
      </c>
      <c r="AU333">
        <v>81</v>
      </c>
      <c r="AV333">
        <v>213</v>
      </c>
      <c r="AW333">
        <v>111</v>
      </c>
      <c r="AX333">
        <v>71</v>
      </c>
      <c r="AY333">
        <v>538</v>
      </c>
      <c r="AZ333">
        <v>276</v>
      </c>
      <c r="BA333">
        <v>110</v>
      </c>
      <c r="BB333">
        <v>566</v>
      </c>
      <c r="BC333">
        <v>1069</v>
      </c>
      <c r="BD333">
        <v>233</v>
      </c>
      <c r="BE333">
        <v>1324</v>
      </c>
      <c r="BF333">
        <v>1484</v>
      </c>
      <c r="BG333">
        <v>840</v>
      </c>
      <c r="BH333">
        <v>778</v>
      </c>
    </row>
    <row r="334" spans="1:60">
      <c r="A334" t="s">
        <v>1184</v>
      </c>
      <c r="B334" t="s">
        <v>1185</v>
      </c>
      <c r="C334" t="s">
        <v>1185</v>
      </c>
      <c r="D334" t="s">
        <v>1185</v>
      </c>
      <c r="E334" t="s">
        <v>1184</v>
      </c>
      <c r="F334" t="s">
        <v>1184</v>
      </c>
      <c r="G334" t="s">
        <v>1184</v>
      </c>
      <c r="H334" t="s">
        <v>466</v>
      </c>
      <c r="I334">
        <v>41</v>
      </c>
      <c r="J334">
        <v>410</v>
      </c>
      <c r="K334" t="s">
        <v>249</v>
      </c>
      <c r="L334">
        <v>67</v>
      </c>
      <c r="M334">
        <v>670</v>
      </c>
      <c r="N334">
        <v>30700</v>
      </c>
      <c r="O334" t="s">
        <v>153</v>
      </c>
      <c r="P334" t="s">
        <v>153</v>
      </c>
      <c r="Q334" t="s">
        <v>1186</v>
      </c>
      <c r="R334">
        <v>64</v>
      </c>
      <c r="S334">
        <v>45</v>
      </c>
      <c r="T334">
        <v>56</v>
      </c>
      <c r="U334">
        <v>653</v>
      </c>
      <c r="V334">
        <v>665</v>
      </c>
      <c r="W334">
        <v>140</v>
      </c>
      <c r="X334">
        <v>276</v>
      </c>
      <c r="Y334">
        <v>193</v>
      </c>
      <c r="Z334">
        <v>67</v>
      </c>
      <c r="AA334">
        <v>61</v>
      </c>
      <c r="AB334">
        <v>52</v>
      </c>
      <c r="AC334">
        <v>29</v>
      </c>
      <c r="AD334">
        <v>39</v>
      </c>
      <c r="AE334">
        <v>29</v>
      </c>
      <c r="AF334">
        <v>24</v>
      </c>
      <c r="AG334">
        <v>35</v>
      </c>
      <c r="AH334">
        <v>95</v>
      </c>
      <c r="AI334">
        <v>52</v>
      </c>
      <c r="AJ334">
        <v>12</v>
      </c>
      <c r="AK334">
        <v>57</v>
      </c>
      <c r="AL334">
        <v>35</v>
      </c>
      <c r="AM334">
        <v>89</v>
      </c>
      <c r="AN334">
        <v>18</v>
      </c>
      <c r="AO334">
        <v>21</v>
      </c>
      <c r="AP334">
        <v>55</v>
      </c>
      <c r="AQ334">
        <v>88</v>
      </c>
      <c r="AR334">
        <v>58</v>
      </c>
      <c r="AS334">
        <v>44</v>
      </c>
      <c r="AT334">
        <v>34</v>
      </c>
      <c r="AU334">
        <v>25</v>
      </c>
      <c r="AV334">
        <v>81</v>
      </c>
      <c r="AW334">
        <v>30</v>
      </c>
      <c r="AX334">
        <v>23</v>
      </c>
      <c r="AY334">
        <v>149</v>
      </c>
      <c r="AZ334">
        <v>142</v>
      </c>
      <c r="BA334">
        <v>66</v>
      </c>
      <c r="BB334">
        <v>112</v>
      </c>
      <c r="BC334">
        <v>96</v>
      </c>
      <c r="BD334">
        <v>53</v>
      </c>
      <c r="BE334">
        <v>170</v>
      </c>
      <c r="BF334">
        <v>130</v>
      </c>
      <c r="BG334">
        <v>513</v>
      </c>
      <c r="BH334">
        <v>531</v>
      </c>
    </row>
    <row r="335" spans="1:60">
      <c r="A335" t="s">
        <v>1187</v>
      </c>
      <c r="B335" t="s">
        <v>1188</v>
      </c>
      <c r="C335" t="s">
        <v>1188</v>
      </c>
      <c r="H335" t="s">
        <v>466</v>
      </c>
      <c r="I335">
        <v>41</v>
      </c>
      <c r="J335">
        <v>410</v>
      </c>
      <c r="K335" t="s">
        <v>249</v>
      </c>
      <c r="L335">
        <v>67</v>
      </c>
      <c r="M335">
        <v>670</v>
      </c>
      <c r="N335">
        <v>30800</v>
      </c>
    </row>
    <row r="336" spans="1:60">
      <c r="A336" t="s">
        <v>1189</v>
      </c>
      <c r="D336" t="s">
        <v>1189</v>
      </c>
      <c r="E336" t="s">
        <v>1189</v>
      </c>
      <c r="F336" t="s">
        <v>1189</v>
      </c>
      <c r="G336" t="s">
        <v>1189</v>
      </c>
      <c r="H336" t="s">
        <v>466</v>
      </c>
      <c r="I336">
        <v>41</v>
      </c>
      <c r="J336">
        <v>410</v>
      </c>
      <c r="K336" t="s">
        <v>249</v>
      </c>
      <c r="L336">
        <v>67</v>
      </c>
      <c r="M336">
        <v>670</v>
      </c>
      <c r="N336">
        <v>30801</v>
      </c>
      <c r="O336" t="s">
        <v>197</v>
      </c>
      <c r="P336" t="s">
        <v>197</v>
      </c>
      <c r="Q336" t="s">
        <v>1190</v>
      </c>
      <c r="R336">
        <v>102</v>
      </c>
      <c r="S336">
        <v>248</v>
      </c>
      <c r="T336">
        <v>150</v>
      </c>
      <c r="U336">
        <v>2327</v>
      </c>
      <c r="V336">
        <v>3129</v>
      </c>
      <c r="W336">
        <v>429</v>
      </c>
      <c r="X336">
        <v>1349</v>
      </c>
      <c r="Y336">
        <v>1522</v>
      </c>
      <c r="Z336">
        <v>260</v>
      </c>
      <c r="AA336">
        <v>78</v>
      </c>
      <c r="AB336">
        <v>75</v>
      </c>
      <c r="AC336">
        <v>46</v>
      </c>
      <c r="AD336">
        <v>71</v>
      </c>
      <c r="AE336">
        <v>11</v>
      </c>
      <c r="AF336">
        <v>18</v>
      </c>
      <c r="AG336">
        <v>171</v>
      </c>
      <c r="AH336">
        <v>91</v>
      </c>
      <c r="AI336">
        <v>52</v>
      </c>
      <c r="AJ336">
        <v>194</v>
      </c>
      <c r="AK336">
        <v>243</v>
      </c>
      <c r="AL336">
        <v>153</v>
      </c>
      <c r="AM336">
        <v>93</v>
      </c>
      <c r="AN336">
        <v>81</v>
      </c>
      <c r="AO336">
        <v>58</v>
      </c>
      <c r="AP336">
        <v>160</v>
      </c>
      <c r="AQ336">
        <v>127</v>
      </c>
      <c r="AR336">
        <v>89</v>
      </c>
      <c r="AS336">
        <v>123</v>
      </c>
      <c r="AT336">
        <v>293</v>
      </c>
      <c r="AU336">
        <v>99</v>
      </c>
      <c r="AV336">
        <v>301</v>
      </c>
      <c r="AW336">
        <v>295</v>
      </c>
      <c r="AX336">
        <v>121</v>
      </c>
      <c r="AY336">
        <v>405</v>
      </c>
      <c r="AZ336">
        <v>466</v>
      </c>
      <c r="BA336">
        <v>156</v>
      </c>
      <c r="BB336">
        <v>691</v>
      </c>
      <c r="BC336">
        <v>1063</v>
      </c>
      <c r="BD336">
        <v>196</v>
      </c>
      <c r="BE336">
        <v>1241</v>
      </c>
      <c r="BF336">
        <v>1508</v>
      </c>
      <c r="BG336">
        <v>1037</v>
      </c>
      <c r="BH336">
        <v>1226</v>
      </c>
    </row>
    <row r="337" spans="1:60">
      <c r="A337" t="s">
        <v>1191</v>
      </c>
      <c r="D337" t="s">
        <v>1191</v>
      </c>
      <c r="H337" t="s">
        <v>466</v>
      </c>
      <c r="I337">
        <v>41</v>
      </c>
      <c r="J337">
        <v>410</v>
      </c>
      <c r="K337" t="s">
        <v>249</v>
      </c>
      <c r="L337">
        <v>67</v>
      </c>
      <c r="M337">
        <v>670</v>
      </c>
      <c r="N337">
        <v>30802</v>
      </c>
    </row>
    <row r="338" spans="1:60">
      <c r="A338" t="s">
        <v>1192</v>
      </c>
      <c r="E338" t="s">
        <v>1192</v>
      </c>
      <c r="F338" t="s">
        <v>1192</v>
      </c>
      <c r="G338" t="s">
        <v>1192</v>
      </c>
      <c r="H338" t="s">
        <v>466</v>
      </c>
      <c r="I338">
        <v>41</v>
      </c>
      <c r="J338">
        <v>410</v>
      </c>
      <c r="K338" t="s">
        <v>249</v>
      </c>
      <c r="L338">
        <v>67</v>
      </c>
      <c r="M338">
        <v>670</v>
      </c>
      <c r="N338">
        <v>30803</v>
      </c>
      <c r="O338" t="s">
        <v>276</v>
      </c>
      <c r="P338" t="s">
        <v>276</v>
      </c>
      <c r="Q338" t="s">
        <v>1193</v>
      </c>
      <c r="R338">
        <v>64</v>
      </c>
      <c r="S338">
        <v>44</v>
      </c>
      <c r="T338">
        <v>49</v>
      </c>
      <c r="U338">
        <v>2112</v>
      </c>
      <c r="V338">
        <v>2174</v>
      </c>
      <c r="W338">
        <v>317</v>
      </c>
      <c r="X338">
        <v>1330</v>
      </c>
      <c r="Y338">
        <v>1689</v>
      </c>
      <c r="Z338">
        <v>275</v>
      </c>
      <c r="AA338">
        <v>88</v>
      </c>
      <c r="AB338">
        <v>57</v>
      </c>
      <c r="AC338">
        <v>46</v>
      </c>
      <c r="AD338">
        <v>161</v>
      </c>
      <c r="AE338">
        <v>98</v>
      </c>
      <c r="AF338">
        <v>80</v>
      </c>
      <c r="AG338">
        <v>139</v>
      </c>
      <c r="AH338">
        <v>252</v>
      </c>
      <c r="AI338">
        <v>101</v>
      </c>
      <c r="AJ338">
        <v>175</v>
      </c>
      <c r="AK338">
        <v>91</v>
      </c>
      <c r="AL338">
        <v>52</v>
      </c>
      <c r="AM338">
        <v>272</v>
      </c>
      <c r="AN338">
        <v>241</v>
      </c>
      <c r="AO338">
        <v>116</v>
      </c>
      <c r="AP338">
        <v>123</v>
      </c>
      <c r="AQ338">
        <v>126</v>
      </c>
      <c r="AR338">
        <v>83</v>
      </c>
      <c r="AS338">
        <v>187</v>
      </c>
      <c r="AT338">
        <v>138</v>
      </c>
      <c r="AU338">
        <v>71</v>
      </c>
      <c r="AV338">
        <v>275</v>
      </c>
      <c r="AW338">
        <v>231</v>
      </c>
      <c r="AX338">
        <v>94</v>
      </c>
      <c r="AY338">
        <v>391</v>
      </c>
      <c r="AZ338">
        <v>491</v>
      </c>
      <c r="BA338">
        <v>151</v>
      </c>
      <c r="BB338">
        <v>583</v>
      </c>
      <c r="BC338">
        <v>698</v>
      </c>
      <c r="BD338">
        <v>171</v>
      </c>
      <c r="BE338">
        <v>1388</v>
      </c>
      <c r="BF338">
        <v>1499</v>
      </c>
      <c r="BG338">
        <v>996</v>
      </c>
      <c r="BH338">
        <v>985</v>
      </c>
    </row>
    <row r="339" spans="1:60">
      <c r="A339" t="s">
        <v>1194</v>
      </c>
      <c r="E339" t="s">
        <v>1194</v>
      </c>
      <c r="H339" t="s">
        <v>466</v>
      </c>
      <c r="I339">
        <v>41</v>
      </c>
      <c r="J339">
        <v>410</v>
      </c>
      <c r="K339" t="s">
        <v>249</v>
      </c>
      <c r="L339">
        <v>67</v>
      </c>
      <c r="M339">
        <v>670</v>
      </c>
      <c r="N339">
        <v>30804</v>
      </c>
      <c r="O339" t="s">
        <v>277</v>
      </c>
      <c r="R339">
        <v>138</v>
      </c>
      <c r="U339">
        <v>2258</v>
      </c>
      <c r="X339">
        <v>1561</v>
      </c>
      <c r="AA339">
        <v>143</v>
      </c>
      <c r="AD339">
        <v>155</v>
      </c>
      <c r="AG339">
        <v>103</v>
      </c>
      <c r="AJ339">
        <v>138</v>
      </c>
      <c r="AM339">
        <v>94</v>
      </c>
      <c r="AP339">
        <v>126</v>
      </c>
      <c r="AS339">
        <v>181</v>
      </c>
      <c r="AV339">
        <v>214</v>
      </c>
      <c r="AY339">
        <v>556</v>
      </c>
      <c r="BB339">
        <v>687</v>
      </c>
      <c r="BE339">
        <v>1471</v>
      </c>
      <c r="BG339">
        <v>932</v>
      </c>
    </row>
    <row r="340" spans="1:60">
      <c r="A340" t="s">
        <v>1195</v>
      </c>
      <c r="F340" t="s">
        <v>1195</v>
      </c>
      <c r="G340" t="s">
        <v>1195</v>
      </c>
      <c r="H340" t="s">
        <v>466</v>
      </c>
      <c r="I340">
        <v>41</v>
      </c>
      <c r="J340">
        <v>410</v>
      </c>
      <c r="K340" t="s">
        <v>249</v>
      </c>
      <c r="L340">
        <v>67</v>
      </c>
      <c r="M340">
        <v>670</v>
      </c>
      <c r="N340">
        <v>30805</v>
      </c>
      <c r="P340" t="s">
        <v>278</v>
      </c>
      <c r="Q340" t="s">
        <v>1196</v>
      </c>
      <c r="S340">
        <v>13</v>
      </c>
      <c r="T340">
        <v>39</v>
      </c>
      <c r="V340">
        <v>1753</v>
      </c>
      <c r="W340">
        <v>280</v>
      </c>
      <c r="Y340">
        <v>1010</v>
      </c>
      <c r="Z340">
        <v>174</v>
      </c>
      <c r="AB340">
        <v>85</v>
      </c>
      <c r="AC340">
        <v>62</v>
      </c>
      <c r="AE340">
        <v>48</v>
      </c>
      <c r="AF340">
        <v>69</v>
      </c>
      <c r="AH340">
        <v>68</v>
      </c>
      <c r="AI340">
        <v>56</v>
      </c>
      <c r="AK340">
        <v>77</v>
      </c>
      <c r="AL340">
        <v>48</v>
      </c>
      <c r="AN340">
        <v>125</v>
      </c>
      <c r="AO340">
        <v>76</v>
      </c>
      <c r="AQ340">
        <v>97</v>
      </c>
      <c r="AR340">
        <v>69</v>
      </c>
      <c r="AT340">
        <v>128</v>
      </c>
      <c r="AU340">
        <v>88</v>
      </c>
      <c r="AW340">
        <v>134</v>
      </c>
      <c r="AX340">
        <v>93</v>
      </c>
      <c r="AZ340">
        <v>294</v>
      </c>
      <c r="BA340">
        <v>122</v>
      </c>
      <c r="BC340">
        <v>708</v>
      </c>
      <c r="BD340">
        <v>152</v>
      </c>
      <c r="BF340">
        <v>905</v>
      </c>
      <c r="BH340">
        <v>810</v>
      </c>
    </row>
    <row r="341" spans="1:60">
      <c r="A341" t="s">
        <v>1197</v>
      </c>
      <c r="F341" t="s">
        <v>1197</v>
      </c>
      <c r="G341" t="s">
        <v>1197</v>
      </c>
      <c r="H341" t="s">
        <v>466</v>
      </c>
      <c r="I341">
        <v>41</v>
      </c>
      <c r="J341">
        <v>410</v>
      </c>
      <c r="K341" t="s">
        <v>249</v>
      </c>
      <c r="L341">
        <v>67</v>
      </c>
      <c r="M341">
        <v>670</v>
      </c>
      <c r="N341">
        <v>30806</v>
      </c>
      <c r="P341" t="s">
        <v>279</v>
      </c>
      <c r="Q341" t="s">
        <v>1198</v>
      </c>
      <c r="S341">
        <v>30</v>
      </c>
      <c r="T341">
        <v>42</v>
      </c>
      <c r="V341">
        <v>1098</v>
      </c>
      <c r="W341">
        <v>248</v>
      </c>
      <c r="Y341">
        <v>684</v>
      </c>
      <c r="Z341">
        <v>142</v>
      </c>
      <c r="AB341">
        <v>69</v>
      </c>
      <c r="AC341">
        <v>65</v>
      </c>
      <c r="AE341">
        <v>28</v>
      </c>
      <c r="AF341">
        <v>29</v>
      </c>
      <c r="AH341">
        <v>41</v>
      </c>
      <c r="AI341">
        <v>35</v>
      </c>
      <c r="AK341">
        <v>34</v>
      </c>
      <c r="AL341">
        <v>37</v>
      </c>
      <c r="AN341">
        <v>53</v>
      </c>
      <c r="AO341">
        <v>46</v>
      </c>
      <c r="AQ341">
        <v>28</v>
      </c>
      <c r="AR341">
        <v>33</v>
      </c>
      <c r="AT341">
        <v>12</v>
      </c>
      <c r="AU341">
        <v>13</v>
      </c>
      <c r="AW341">
        <v>96</v>
      </c>
      <c r="AX341">
        <v>69</v>
      </c>
      <c r="AZ341">
        <v>105</v>
      </c>
      <c r="BA341">
        <v>60</v>
      </c>
      <c r="BC341">
        <v>521</v>
      </c>
      <c r="BD341">
        <v>136</v>
      </c>
      <c r="BF341">
        <v>683</v>
      </c>
      <c r="BH341">
        <v>246</v>
      </c>
    </row>
    <row r="342" spans="1:60">
      <c r="A342" t="s">
        <v>1199</v>
      </c>
      <c r="B342" t="s">
        <v>1200</v>
      </c>
      <c r="C342" t="s">
        <v>1200</v>
      </c>
      <c r="D342" t="s">
        <v>1200</v>
      </c>
      <c r="E342" t="s">
        <v>1199</v>
      </c>
      <c r="F342" t="s">
        <v>1199</v>
      </c>
      <c r="G342" t="s">
        <v>1199</v>
      </c>
      <c r="H342" t="s">
        <v>466</v>
      </c>
      <c r="I342">
        <v>41</v>
      </c>
      <c r="J342">
        <v>410</v>
      </c>
      <c r="K342" t="s">
        <v>249</v>
      </c>
      <c r="L342">
        <v>67</v>
      </c>
      <c r="M342">
        <v>670</v>
      </c>
      <c r="N342">
        <v>30900</v>
      </c>
      <c r="O342" t="s">
        <v>154</v>
      </c>
      <c r="P342" t="s">
        <v>154</v>
      </c>
      <c r="Q342" t="s">
        <v>1201</v>
      </c>
      <c r="R342">
        <v>251</v>
      </c>
      <c r="S342">
        <v>289</v>
      </c>
      <c r="T342">
        <v>144</v>
      </c>
      <c r="U342">
        <v>2030</v>
      </c>
      <c r="V342">
        <v>2258</v>
      </c>
      <c r="W342">
        <v>368</v>
      </c>
      <c r="X342">
        <v>594</v>
      </c>
      <c r="Y342">
        <v>611</v>
      </c>
      <c r="Z342">
        <v>165</v>
      </c>
      <c r="AA342">
        <v>133</v>
      </c>
      <c r="AB342">
        <v>112</v>
      </c>
      <c r="AC342">
        <v>79</v>
      </c>
      <c r="AD342">
        <v>114</v>
      </c>
      <c r="AE342">
        <v>226</v>
      </c>
      <c r="AF342">
        <v>88</v>
      </c>
      <c r="AG342">
        <v>104</v>
      </c>
      <c r="AH342">
        <v>178</v>
      </c>
      <c r="AI342">
        <v>90</v>
      </c>
      <c r="AJ342">
        <v>184</v>
      </c>
      <c r="AK342">
        <v>163</v>
      </c>
      <c r="AL342">
        <v>75</v>
      </c>
      <c r="AM342">
        <v>185</v>
      </c>
      <c r="AN342">
        <v>41</v>
      </c>
      <c r="AO342">
        <v>47</v>
      </c>
      <c r="AP342">
        <v>209</v>
      </c>
      <c r="AQ342">
        <v>100</v>
      </c>
      <c r="AR342">
        <v>60</v>
      </c>
      <c r="AS342">
        <v>108</v>
      </c>
      <c r="AT342">
        <v>103</v>
      </c>
      <c r="AU342">
        <v>69</v>
      </c>
      <c r="AV342">
        <v>230</v>
      </c>
      <c r="AW342">
        <v>296</v>
      </c>
      <c r="AX342">
        <v>110</v>
      </c>
      <c r="AY342">
        <v>342</v>
      </c>
      <c r="AZ342">
        <v>472</v>
      </c>
      <c r="BA342">
        <v>162</v>
      </c>
      <c r="BB342">
        <v>183</v>
      </c>
      <c r="BC342">
        <v>389</v>
      </c>
      <c r="BD342">
        <v>144</v>
      </c>
      <c r="BE342">
        <v>568</v>
      </c>
      <c r="BF342">
        <v>657</v>
      </c>
      <c r="BG342">
        <v>1256</v>
      </c>
      <c r="BH342">
        <v>1356</v>
      </c>
    </row>
    <row r="343" spans="1:60">
      <c r="A343" t="s">
        <v>1202</v>
      </c>
      <c r="B343" t="s">
        <v>1203</v>
      </c>
      <c r="H343" t="s">
        <v>466</v>
      </c>
      <c r="I343">
        <v>41</v>
      </c>
      <c r="J343">
        <v>410</v>
      </c>
      <c r="K343" t="s">
        <v>249</v>
      </c>
      <c r="L343">
        <v>67</v>
      </c>
      <c r="M343">
        <v>670</v>
      </c>
      <c r="N343">
        <v>31000</v>
      </c>
    </row>
    <row r="344" spans="1:60">
      <c r="A344" t="s">
        <v>1204</v>
      </c>
      <c r="C344" t="s">
        <v>1204</v>
      </c>
      <c r="H344" t="s">
        <v>466</v>
      </c>
      <c r="I344">
        <v>41</v>
      </c>
      <c r="J344">
        <v>410</v>
      </c>
      <c r="K344" t="s">
        <v>249</v>
      </c>
      <c r="L344">
        <v>67</v>
      </c>
      <c r="M344">
        <v>670</v>
      </c>
      <c r="N344">
        <v>31001</v>
      </c>
    </row>
    <row r="345" spans="1:60">
      <c r="A345" t="s">
        <v>1205</v>
      </c>
      <c r="C345" t="s">
        <v>1205</v>
      </c>
      <c r="H345" t="s">
        <v>466</v>
      </c>
      <c r="I345">
        <v>41</v>
      </c>
      <c r="J345">
        <v>410</v>
      </c>
      <c r="K345" t="s">
        <v>249</v>
      </c>
      <c r="L345">
        <v>67</v>
      </c>
      <c r="M345">
        <v>670</v>
      </c>
      <c r="N345">
        <v>31002</v>
      </c>
    </row>
    <row r="346" spans="1:60">
      <c r="A346" t="s">
        <v>1206</v>
      </c>
      <c r="D346" t="s">
        <v>1206</v>
      </c>
      <c r="E346" t="s">
        <v>1206</v>
      </c>
      <c r="F346" t="s">
        <v>1206</v>
      </c>
      <c r="G346" t="s">
        <v>1206</v>
      </c>
      <c r="H346" t="s">
        <v>466</v>
      </c>
      <c r="I346">
        <v>41</v>
      </c>
      <c r="J346">
        <v>410</v>
      </c>
      <c r="K346" t="s">
        <v>249</v>
      </c>
      <c r="L346">
        <v>67</v>
      </c>
      <c r="M346">
        <v>670</v>
      </c>
      <c r="N346">
        <v>31003</v>
      </c>
      <c r="O346" t="s">
        <v>280</v>
      </c>
      <c r="P346" t="s">
        <v>280</v>
      </c>
      <c r="Q346" t="s">
        <v>1207</v>
      </c>
      <c r="R346">
        <v>113</v>
      </c>
      <c r="S346">
        <v>150</v>
      </c>
      <c r="T346">
        <v>86</v>
      </c>
      <c r="U346">
        <v>2774</v>
      </c>
      <c r="V346">
        <v>3002</v>
      </c>
      <c r="W346">
        <v>401</v>
      </c>
      <c r="X346">
        <v>2187</v>
      </c>
      <c r="Y346">
        <v>2164</v>
      </c>
      <c r="Z346">
        <v>325</v>
      </c>
      <c r="AA346">
        <v>127</v>
      </c>
      <c r="AB346">
        <v>124</v>
      </c>
      <c r="AC346">
        <v>84</v>
      </c>
      <c r="AD346">
        <v>73</v>
      </c>
      <c r="AE346">
        <v>118</v>
      </c>
      <c r="AF346">
        <v>85</v>
      </c>
      <c r="AG346">
        <v>93</v>
      </c>
      <c r="AH346">
        <v>56</v>
      </c>
      <c r="AI346">
        <v>37</v>
      </c>
      <c r="AJ346">
        <v>110</v>
      </c>
      <c r="AK346">
        <v>83</v>
      </c>
      <c r="AL346">
        <v>61</v>
      </c>
      <c r="AM346">
        <v>161</v>
      </c>
      <c r="AN346">
        <v>60</v>
      </c>
      <c r="AO346">
        <v>48</v>
      </c>
      <c r="AP346">
        <v>168</v>
      </c>
      <c r="AQ346">
        <v>168</v>
      </c>
      <c r="AR346">
        <v>87</v>
      </c>
      <c r="AS346">
        <v>152</v>
      </c>
      <c r="AT346">
        <v>94</v>
      </c>
      <c r="AU346">
        <v>75</v>
      </c>
      <c r="AV346">
        <v>319</v>
      </c>
      <c r="AW346">
        <v>243</v>
      </c>
      <c r="AX346">
        <v>94</v>
      </c>
      <c r="AY346">
        <v>672</v>
      </c>
      <c r="AZ346">
        <v>689</v>
      </c>
      <c r="BA346">
        <v>209</v>
      </c>
      <c r="BB346">
        <v>1026</v>
      </c>
      <c r="BC346">
        <v>1339</v>
      </c>
      <c r="BD346">
        <v>251</v>
      </c>
      <c r="BE346">
        <v>2014</v>
      </c>
      <c r="BF346">
        <v>2008</v>
      </c>
      <c r="BG346">
        <v>889</v>
      </c>
      <c r="BH346">
        <v>911</v>
      </c>
    </row>
    <row r="347" spans="1:60">
      <c r="A347" t="s">
        <v>1208</v>
      </c>
      <c r="D347" t="s">
        <v>1208</v>
      </c>
      <c r="E347" t="s">
        <v>1208</v>
      </c>
      <c r="F347" t="s">
        <v>1208</v>
      </c>
      <c r="G347" t="s">
        <v>1208</v>
      </c>
      <c r="H347" t="s">
        <v>466</v>
      </c>
      <c r="I347">
        <v>41</v>
      </c>
      <c r="J347">
        <v>410</v>
      </c>
      <c r="K347" t="s">
        <v>249</v>
      </c>
      <c r="L347">
        <v>67</v>
      </c>
      <c r="M347">
        <v>670</v>
      </c>
      <c r="N347">
        <v>31004</v>
      </c>
      <c r="O347" t="s">
        <v>387</v>
      </c>
      <c r="P347" t="s">
        <v>387</v>
      </c>
      <c r="Q347" t="s">
        <v>1209</v>
      </c>
      <c r="R347">
        <v>55</v>
      </c>
      <c r="S347">
        <v>129</v>
      </c>
      <c r="T347">
        <v>128</v>
      </c>
      <c r="U347">
        <v>2474</v>
      </c>
      <c r="V347">
        <v>2392</v>
      </c>
      <c r="W347">
        <v>343</v>
      </c>
      <c r="X347">
        <v>1965</v>
      </c>
      <c r="Y347">
        <v>2230</v>
      </c>
      <c r="Z347">
        <v>284</v>
      </c>
      <c r="AA347">
        <v>105</v>
      </c>
      <c r="AB347">
        <v>200</v>
      </c>
      <c r="AC347">
        <v>102</v>
      </c>
      <c r="AD347">
        <v>41</v>
      </c>
      <c r="AE347">
        <v>74</v>
      </c>
      <c r="AF347">
        <v>69</v>
      </c>
      <c r="AG347">
        <v>76</v>
      </c>
      <c r="AH347">
        <v>95</v>
      </c>
      <c r="AI347">
        <v>64</v>
      </c>
      <c r="AJ347">
        <v>71</v>
      </c>
      <c r="AK347">
        <v>155</v>
      </c>
      <c r="AL347">
        <v>87</v>
      </c>
      <c r="AM347">
        <v>141</v>
      </c>
      <c r="AN347">
        <v>185</v>
      </c>
      <c r="AO347">
        <v>88</v>
      </c>
      <c r="AP347">
        <v>147</v>
      </c>
      <c r="AQ347">
        <v>144</v>
      </c>
      <c r="AR347">
        <v>95</v>
      </c>
      <c r="AS347">
        <v>163</v>
      </c>
      <c r="AT347">
        <v>217</v>
      </c>
      <c r="AU347">
        <v>140</v>
      </c>
      <c r="AV347">
        <v>298</v>
      </c>
      <c r="AW347">
        <v>205</v>
      </c>
      <c r="AX347">
        <v>87</v>
      </c>
      <c r="AY347">
        <v>682</v>
      </c>
      <c r="AZ347">
        <v>516</v>
      </c>
      <c r="BA347">
        <v>180</v>
      </c>
      <c r="BB347">
        <v>927</v>
      </c>
      <c r="BC347">
        <v>1160</v>
      </c>
      <c r="BD347">
        <v>204</v>
      </c>
      <c r="BE347">
        <v>1721</v>
      </c>
      <c r="BF347">
        <v>1876</v>
      </c>
      <c r="BG347">
        <v>927</v>
      </c>
      <c r="BH347">
        <v>1077</v>
      </c>
    </row>
    <row r="348" spans="1:60">
      <c r="A348" t="s">
        <v>1210</v>
      </c>
      <c r="D348" t="s">
        <v>1210</v>
      </c>
      <c r="E348" t="s">
        <v>1210</v>
      </c>
      <c r="F348" t="s">
        <v>1210</v>
      </c>
      <c r="G348" t="s">
        <v>1210</v>
      </c>
      <c r="H348" t="s">
        <v>466</v>
      </c>
      <c r="I348">
        <v>41</v>
      </c>
      <c r="J348">
        <v>410</v>
      </c>
      <c r="K348" t="s">
        <v>249</v>
      </c>
      <c r="L348">
        <v>67</v>
      </c>
      <c r="M348">
        <v>670</v>
      </c>
      <c r="N348">
        <v>31005</v>
      </c>
      <c r="O348" t="s">
        <v>281</v>
      </c>
      <c r="P348" t="s">
        <v>281</v>
      </c>
      <c r="Q348" t="s">
        <v>1211</v>
      </c>
      <c r="R348">
        <v>286</v>
      </c>
      <c r="S348">
        <v>433</v>
      </c>
      <c r="T348">
        <v>180</v>
      </c>
      <c r="U348">
        <v>2181</v>
      </c>
      <c r="V348">
        <v>2523</v>
      </c>
      <c r="W348">
        <v>401</v>
      </c>
      <c r="X348">
        <v>1029</v>
      </c>
      <c r="Y348">
        <v>940</v>
      </c>
      <c r="Z348">
        <v>172</v>
      </c>
      <c r="AA348">
        <v>83</v>
      </c>
      <c r="AB348">
        <v>132</v>
      </c>
      <c r="AC348">
        <v>97</v>
      </c>
      <c r="AD348">
        <v>75</v>
      </c>
      <c r="AE348">
        <v>207</v>
      </c>
      <c r="AF348">
        <v>98</v>
      </c>
      <c r="AG348">
        <v>137</v>
      </c>
      <c r="AH348">
        <v>106</v>
      </c>
      <c r="AI348">
        <v>88</v>
      </c>
      <c r="AJ348">
        <v>132</v>
      </c>
      <c r="AK348">
        <v>81</v>
      </c>
      <c r="AL348">
        <v>58</v>
      </c>
      <c r="AM348">
        <v>196</v>
      </c>
      <c r="AN348">
        <v>229</v>
      </c>
      <c r="AO348">
        <v>120</v>
      </c>
      <c r="AP348">
        <v>201</v>
      </c>
      <c r="AQ348">
        <v>100</v>
      </c>
      <c r="AR348">
        <v>78</v>
      </c>
      <c r="AS348">
        <v>167</v>
      </c>
      <c r="AT348">
        <v>241</v>
      </c>
      <c r="AU348">
        <v>97</v>
      </c>
      <c r="AV348">
        <v>276</v>
      </c>
      <c r="AW348">
        <v>208</v>
      </c>
      <c r="AX348">
        <v>108</v>
      </c>
      <c r="AY348">
        <v>410</v>
      </c>
      <c r="AZ348">
        <v>321</v>
      </c>
      <c r="BA348">
        <v>134</v>
      </c>
      <c r="BB348">
        <v>395</v>
      </c>
      <c r="BC348">
        <v>539</v>
      </c>
      <c r="BD348">
        <v>144</v>
      </c>
      <c r="BE348">
        <v>1019</v>
      </c>
      <c r="BF348">
        <v>1035</v>
      </c>
      <c r="BG348">
        <v>1041</v>
      </c>
      <c r="BH348">
        <v>1075</v>
      </c>
    </row>
    <row r="349" spans="1:60">
      <c r="A349" t="s">
        <v>1212</v>
      </c>
      <c r="D349" t="s">
        <v>1212</v>
      </c>
      <c r="E349" t="s">
        <v>1212</v>
      </c>
      <c r="F349" t="s">
        <v>1212</v>
      </c>
      <c r="G349" t="s">
        <v>1212</v>
      </c>
      <c r="H349" t="s">
        <v>466</v>
      </c>
      <c r="I349">
        <v>41</v>
      </c>
      <c r="J349">
        <v>410</v>
      </c>
      <c r="K349" t="s">
        <v>249</v>
      </c>
      <c r="L349">
        <v>67</v>
      </c>
      <c r="M349">
        <v>670</v>
      </c>
      <c r="N349">
        <v>31006</v>
      </c>
      <c r="O349" t="s">
        <v>282</v>
      </c>
      <c r="P349" t="s">
        <v>282</v>
      </c>
      <c r="Q349" t="s">
        <v>1213</v>
      </c>
      <c r="R349">
        <v>117</v>
      </c>
      <c r="S349">
        <v>88</v>
      </c>
      <c r="T349">
        <v>82</v>
      </c>
      <c r="U349">
        <v>2558</v>
      </c>
      <c r="V349">
        <v>2570</v>
      </c>
      <c r="W349">
        <v>387</v>
      </c>
      <c r="X349">
        <v>1221</v>
      </c>
      <c r="Y349">
        <v>1289</v>
      </c>
      <c r="Z349">
        <v>239</v>
      </c>
      <c r="AA349">
        <v>152</v>
      </c>
      <c r="AB349">
        <v>344</v>
      </c>
      <c r="AC349">
        <v>153</v>
      </c>
      <c r="AD349">
        <v>123</v>
      </c>
      <c r="AE349">
        <v>82</v>
      </c>
      <c r="AF349">
        <v>75</v>
      </c>
      <c r="AG349">
        <v>140</v>
      </c>
      <c r="AH349">
        <v>160</v>
      </c>
      <c r="AI349">
        <v>96</v>
      </c>
      <c r="AJ349">
        <v>222</v>
      </c>
      <c r="AK349">
        <v>92</v>
      </c>
      <c r="AL349">
        <v>66</v>
      </c>
      <c r="AM349">
        <v>238</v>
      </c>
      <c r="AN349">
        <v>267</v>
      </c>
      <c r="AO349">
        <v>116</v>
      </c>
      <c r="AP349">
        <v>282</v>
      </c>
      <c r="AQ349">
        <v>225</v>
      </c>
      <c r="AR349">
        <v>116</v>
      </c>
      <c r="AS349">
        <v>218</v>
      </c>
      <c r="AT349">
        <v>206</v>
      </c>
      <c r="AU349">
        <v>102</v>
      </c>
      <c r="AV349">
        <v>308</v>
      </c>
      <c r="AW349">
        <v>267</v>
      </c>
      <c r="AX349">
        <v>120</v>
      </c>
      <c r="AY349">
        <v>547</v>
      </c>
      <c r="AZ349">
        <v>481</v>
      </c>
      <c r="BA349">
        <v>151</v>
      </c>
      <c r="BB349">
        <v>423</v>
      </c>
      <c r="BC349">
        <v>518</v>
      </c>
      <c r="BD349">
        <v>145</v>
      </c>
      <c r="BE349">
        <v>987</v>
      </c>
      <c r="BF349">
        <v>1040</v>
      </c>
      <c r="BG349">
        <v>1668</v>
      </c>
      <c r="BH349">
        <v>1710</v>
      </c>
    </row>
    <row r="350" spans="1:60">
      <c r="A350" t="s">
        <v>1214</v>
      </c>
      <c r="B350" t="s">
        <v>1215</v>
      </c>
      <c r="C350" t="s">
        <v>1215</v>
      </c>
      <c r="D350" t="s">
        <v>1215</v>
      </c>
      <c r="E350" t="s">
        <v>1214</v>
      </c>
      <c r="F350" t="s">
        <v>1214</v>
      </c>
      <c r="G350" t="s">
        <v>1214</v>
      </c>
      <c r="H350" t="s">
        <v>466</v>
      </c>
      <c r="I350">
        <v>41</v>
      </c>
      <c r="J350">
        <v>410</v>
      </c>
      <c r="K350" t="s">
        <v>249</v>
      </c>
      <c r="L350">
        <v>67</v>
      </c>
      <c r="M350">
        <v>670</v>
      </c>
      <c r="N350">
        <v>31100</v>
      </c>
      <c r="O350" t="s">
        <v>155</v>
      </c>
      <c r="P350" t="s">
        <v>155</v>
      </c>
      <c r="Q350" t="s">
        <v>1216</v>
      </c>
      <c r="R350">
        <v>169</v>
      </c>
      <c r="S350">
        <v>178</v>
      </c>
      <c r="T350">
        <v>105</v>
      </c>
      <c r="U350">
        <v>1167</v>
      </c>
      <c r="V350">
        <v>1296</v>
      </c>
      <c r="W350">
        <v>217</v>
      </c>
      <c r="X350">
        <v>344</v>
      </c>
      <c r="Y350">
        <v>304</v>
      </c>
      <c r="Z350">
        <v>100</v>
      </c>
      <c r="AA350">
        <v>80</v>
      </c>
      <c r="AB350">
        <v>122</v>
      </c>
      <c r="AC350">
        <v>66</v>
      </c>
      <c r="AD350">
        <v>41</v>
      </c>
      <c r="AE350">
        <v>80</v>
      </c>
      <c r="AF350">
        <v>47</v>
      </c>
      <c r="AG350">
        <v>106</v>
      </c>
      <c r="AH350">
        <v>42</v>
      </c>
      <c r="AI350">
        <v>48</v>
      </c>
      <c r="AJ350">
        <v>95</v>
      </c>
      <c r="AK350">
        <v>90</v>
      </c>
      <c r="AL350">
        <v>69</v>
      </c>
      <c r="AM350">
        <v>106</v>
      </c>
      <c r="AN350">
        <v>87</v>
      </c>
      <c r="AO350">
        <v>57</v>
      </c>
      <c r="AP350">
        <v>75</v>
      </c>
      <c r="AQ350">
        <v>64</v>
      </c>
      <c r="AR350">
        <v>44</v>
      </c>
      <c r="AS350">
        <v>83</v>
      </c>
      <c r="AT350">
        <v>24</v>
      </c>
      <c r="AU350">
        <v>40</v>
      </c>
      <c r="AV350">
        <v>165</v>
      </c>
      <c r="AW350">
        <v>91</v>
      </c>
      <c r="AX350">
        <v>45</v>
      </c>
      <c r="AY350">
        <v>210</v>
      </c>
      <c r="AZ350">
        <v>228</v>
      </c>
      <c r="BA350">
        <v>73</v>
      </c>
      <c r="BB350">
        <v>128</v>
      </c>
      <c r="BC350">
        <v>234</v>
      </c>
      <c r="BD350">
        <v>90</v>
      </c>
      <c r="BE350">
        <v>375</v>
      </c>
      <c r="BF350">
        <v>399</v>
      </c>
      <c r="BG350">
        <v>690</v>
      </c>
      <c r="BH350">
        <v>704</v>
      </c>
    </row>
    <row r="351" spans="1:60">
      <c r="A351" t="s">
        <v>1217</v>
      </c>
      <c r="B351" t="s">
        <v>1218</v>
      </c>
      <c r="C351" t="s">
        <v>1218</v>
      </c>
      <c r="D351" t="s">
        <v>1218</v>
      </c>
      <c r="E351" t="s">
        <v>1217</v>
      </c>
      <c r="F351" t="s">
        <v>1217</v>
      </c>
      <c r="G351" t="s">
        <v>1217</v>
      </c>
      <c r="H351" t="s">
        <v>466</v>
      </c>
      <c r="I351">
        <v>41</v>
      </c>
      <c r="J351">
        <v>410</v>
      </c>
      <c r="K351" t="s">
        <v>249</v>
      </c>
      <c r="L351">
        <v>67</v>
      </c>
      <c r="M351">
        <v>670</v>
      </c>
      <c r="N351">
        <v>31200</v>
      </c>
      <c r="O351" t="s">
        <v>156</v>
      </c>
      <c r="P351" t="s">
        <v>156</v>
      </c>
      <c r="Q351" t="s">
        <v>1219</v>
      </c>
      <c r="R351">
        <v>390</v>
      </c>
      <c r="S351">
        <v>200</v>
      </c>
      <c r="T351">
        <v>126</v>
      </c>
      <c r="U351">
        <v>3077</v>
      </c>
      <c r="V351">
        <v>3393</v>
      </c>
      <c r="W351">
        <v>466</v>
      </c>
      <c r="X351">
        <v>979</v>
      </c>
      <c r="Y351">
        <v>1131</v>
      </c>
      <c r="Z351">
        <v>234</v>
      </c>
      <c r="AA351">
        <v>206</v>
      </c>
      <c r="AB351">
        <v>314</v>
      </c>
      <c r="AC351">
        <v>135</v>
      </c>
      <c r="AD351">
        <v>336</v>
      </c>
      <c r="AE351">
        <v>221</v>
      </c>
      <c r="AF351">
        <v>114</v>
      </c>
      <c r="AG351">
        <v>237</v>
      </c>
      <c r="AH351">
        <v>214</v>
      </c>
      <c r="AI351">
        <v>122</v>
      </c>
      <c r="AJ351">
        <v>301</v>
      </c>
      <c r="AK351">
        <v>232</v>
      </c>
      <c r="AL351">
        <v>117</v>
      </c>
      <c r="AM351">
        <v>312</v>
      </c>
      <c r="AN351">
        <v>253</v>
      </c>
      <c r="AO351">
        <v>116</v>
      </c>
      <c r="AP351">
        <v>314</v>
      </c>
      <c r="AQ351">
        <v>208</v>
      </c>
      <c r="AR351">
        <v>136</v>
      </c>
      <c r="AS351">
        <v>136</v>
      </c>
      <c r="AT351">
        <v>198</v>
      </c>
      <c r="AU351">
        <v>99</v>
      </c>
      <c r="AV351">
        <v>268</v>
      </c>
      <c r="AW351">
        <v>319</v>
      </c>
      <c r="AX351">
        <v>139</v>
      </c>
      <c r="AY351">
        <v>495</v>
      </c>
      <c r="AZ351">
        <v>463</v>
      </c>
      <c r="BA351">
        <v>145</v>
      </c>
      <c r="BB351">
        <v>265</v>
      </c>
      <c r="BC351">
        <v>448</v>
      </c>
      <c r="BD351">
        <v>149</v>
      </c>
      <c r="BE351">
        <v>918</v>
      </c>
      <c r="BF351">
        <v>945</v>
      </c>
      <c r="BG351">
        <v>1952</v>
      </c>
      <c r="BH351">
        <v>2055</v>
      </c>
    </row>
    <row r="352" spans="1:60">
      <c r="A352" t="s">
        <v>1220</v>
      </c>
      <c r="B352" t="s">
        <v>1221</v>
      </c>
      <c r="C352" t="s">
        <v>1221</v>
      </c>
      <c r="D352" t="s">
        <v>1221</v>
      </c>
      <c r="E352" t="s">
        <v>1220</v>
      </c>
      <c r="F352" t="s">
        <v>1220</v>
      </c>
      <c r="G352" t="s">
        <v>1220</v>
      </c>
      <c r="H352" t="s">
        <v>466</v>
      </c>
      <c r="I352">
        <v>41</v>
      </c>
      <c r="J352">
        <v>410</v>
      </c>
      <c r="K352" t="s">
        <v>249</v>
      </c>
      <c r="L352">
        <v>67</v>
      </c>
      <c r="M352">
        <v>670</v>
      </c>
      <c r="N352">
        <v>31300</v>
      </c>
      <c r="O352" t="s">
        <v>157</v>
      </c>
      <c r="P352" t="s">
        <v>157</v>
      </c>
      <c r="Q352" t="s">
        <v>1222</v>
      </c>
      <c r="R352">
        <v>459</v>
      </c>
      <c r="S352">
        <v>421</v>
      </c>
      <c r="T352">
        <v>163</v>
      </c>
      <c r="U352">
        <v>2691</v>
      </c>
      <c r="V352">
        <v>2448</v>
      </c>
      <c r="W352">
        <v>359</v>
      </c>
      <c r="X352">
        <v>1062</v>
      </c>
      <c r="Y352">
        <v>1496</v>
      </c>
      <c r="Z352">
        <v>275</v>
      </c>
      <c r="AA352">
        <v>222</v>
      </c>
      <c r="AB352">
        <v>129</v>
      </c>
      <c r="AC352">
        <v>78</v>
      </c>
      <c r="AD352">
        <v>155</v>
      </c>
      <c r="AE352">
        <v>177</v>
      </c>
      <c r="AF352">
        <v>92</v>
      </c>
      <c r="AG352">
        <v>168</v>
      </c>
      <c r="AH352">
        <v>175</v>
      </c>
      <c r="AI352">
        <v>90</v>
      </c>
      <c r="AJ352">
        <v>284</v>
      </c>
      <c r="AK352">
        <v>184</v>
      </c>
      <c r="AL352">
        <v>103</v>
      </c>
      <c r="AM352">
        <v>281</v>
      </c>
      <c r="AN352">
        <v>121</v>
      </c>
      <c r="AO352">
        <v>70</v>
      </c>
      <c r="AP352">
        <v>285</v>
      </c>
      <c r="AQ352">
        <v>219</v>
      </c>
      <c r="AR352">
        <v>96</v>
      </c>
      <c r="AS352">
        <v>256</v>
      </c>
      <c r="AT352">
        <v>266</v>
      </c>
      <c r="AU352">
        <v>122</v>
      </c>
      <c r="AV352">
        <v>214</v>
      </c>
      <c r="AW352">
        <v>543</v>
      </c>
      <c r="AX352">
        <v>163</v>
      </c>
      <c r="AY352">
        <v>454</v>
      </c>
      <c r="AZ352">
        <v>292</v>
      </c>
      <c r="BA352">
        <v>101</v>
      </c>
      <c r="BB352">
        <v>381</v>
      </c>
      <c r="BC352">
        <v>618</v>
      </c>
      <c r="BD352">
        <v>162</v>
      </c>
      <c r="BE352">
        <v>824</v>
      </c>
      <c r="BF352">
        <v>937</v>
      </c>
      <c r="BG352">
        <v>1888</v>
      </c>
      <c r="BH352">
        <v>2053</v>
      </c>
    </row>
    <row r="353" spans="1:60">
      <c r="A353" t="s">
        <v>1223</v>
      </c>
      <c r="B353" t="s">
        <v>1223</v>
      </c>
      <c r="C353" t="s">
        <v>1223</v>
      </c>
      <c r="D353" t="s">
        <v>1223</v>
      </c>
      <c r="H353" t="s">
        <v>466</v>
      </c>
      <c r="I353">
        <v>41</v>
      </c>
      <c r="J353">
        <v>410</v>
      </c>
      <c r="K353" t="s">
        <v>249</v>
      </c>
      <c r="L353">
        <v>67</v>
      </c>
      <c r="M353">
        <v>670</v>
      </c>
      <c r="N353">
        <v>31401</v>
      </c>
    </row>
    <row r="354" spans="1:60">
      <c r="A354" t="s">
        <v>1224</v>
      </c>
      <c r="B354" t="s">
        <v>1224</v>
      </c>
      <c r="C354" t="s">
        <v>1224</v>
      </c>
      <c r="D354" t="s">
        <v>1224</v>
      </c>
      <c r="E354" t="s">
        <v>1224</v>
      </c>
      <c r="F354" t="s">
        <v>1224</v>
      </c>
      <c r="G354" t="s">
        <v>1224</v>
      </c>
      <c r="H354" t="s">
        <v>466</v>
      </c>
      <c r="I354">
        <v>41</v>
      </c>
      <c r="J354">
        <v>410</v>
      </c>
      <c r="K354" t="s">
        <v>249</v>
      </c>
      <c r="L354">
        <v>67</v>
      </c>
      <c r="M354">
        <v>670</v>
      </c>
      <c r="N354">
        <v>31402</v>
      </c>
      <c r="O354" t="s">
        <v>286</v>
      </c>
      <c r="P354" t="s">
        <v>286</v>
      </c>
      <c r="Q354" t="s">
        <v>1225</v>
      </c>
      <c r="R354">
        <v>51</v>
      </c>
      <c r="S354">
        <v>38</v>
      </c>
      <c r="T354">
        <v>43</v>
      </c>
      <c r="U354">
        <v>936</v>
      </c>
      <c r="V354">
        <v>836</v>
      </c>
      <c r="W354">
        <v>195</v>
      </c>
      <c r="X354">
        <v>635</v>
      </c>
      <c r="Y354">
        <v>592</v>
      </c>
      <c r="Z354">
        <v>163</v>
      </c>
      <c r="AA354">
        <v>74</v>
      </c>
      <c r="AB354">
        <v>163</v>
      </c>
      <c r="AC354">
        <v>79</v>
      </c>
      <c r="AD354">
        <v>36</v>
      </c>
      <c r="AE354">
        <v>86</v>
      </c>
      <c r="AF354">
        <v>78</v>
      </c>
      <c r="AG354">
        <v>86</v>
      </c>
      <c r="AH354">
        <v>108</v>
      </c>
      <c r="AI354">
        <v>75</v>
      </c>
      <c r="AJ354">
        <v>88</v>
      </c>
      <c r="AK354">
        <v>122</v>
      </c>
      <c r="AL354">
        <v>59</v>
      </c>
      <c r="AM354">
        <v>96</v>
      </c>
      <c r="AN354">
        <v>111</v>
      </c>
      <c r="AO354">
        <v>72</v>
      </c>
      <c r="AP354">
        <v>107</v>
      </c>
      <c r="AQ354">
        <v>84</v>
      </c>
      <c r="AR354">
        <v>60</v>
      </c>
      <c r="AS354">
        <v>102</v>
      </c>
      <c r="AT354">
        <v>38</v>
      </c>
      <c r="AU354">
        <v>33</v>
      </c>
      <c r="AV354">
        <v>182</v>
      </c>
      <c r="AW354">
        <v>50</v>
      </c>
      <c r="AX354">
        <v>34</v>
      </c>
      <c r="AY354">
        <v>238</v>
      </c>
      <c r="AZ354">
        <v>186</v>
      </c>
      <c r="BA354">
        <v>74</v>
      </c>
      <c r="BB354">
        <v>254</v>
      </c>
      <c r="BC354">
        <v>281</v>
      </c>
      <c r="BD354">
        <v>91</v>
      </c>
      <c r="BE354">
        <v>110</v>
      </c>
      <c r="BF354">
        <v>88</v>
      </c>
      <c r="BG354">
        <v>1140</v>
      </c>
      <c r="BH354">
        <v>1181</v>
      </c>
    </row>
    <row r="355" spans="1:60">
      <c r="A355" t="s">
        <v>1226</v>
      </c>
      <c r="E355" t="s">
        <v>1226</v>
      </c>
      <c r="F355" t="s">
        <v>1226</v>
      </c>
      <c r="G355" t="s">
        <v>1226</v>
      </c>
      <c r="H355" t="s">
        <v>466</v>
      </c>
      <c r="I355">
        <v>41</v>
      </c>
      <c r="J355">
        <v>410</v>
      </c>
      <c r="K355" t="s">
        <v>249</v>
      </c>
      <c r="L355">
        <v>67</v>
      </c>
      <c r="M355">
        <v>670</v>
      </c>
      <c r="N355">
        <v>31403</v>
      </c>
      <c r="O355" t="s">
        <v>287</v>
      </c>
      <c r="P355" t="s">
        <v>287</v>
      </c>
      <c r="Q355" t="s">
        <v>1227</v>
      </c>
      <c r="R355">
        <v>96</v>
      </c>
      <c r="S355">
        <v>195</v>
      </c>
      <c r="T355">
        <v>72</v>
      </c>
      <c r="U355">
        <v>2239</v>
      </c>
      <c r="V355">
        <v>1988</v>
      </c>
      <c r="W355">
        <v>263</v>
      </c>
      <c r="X355">
        <v>728</v>
      </c>
      <c r="Y355">
        <v>975</v>
      </c>
      <c r="Z355">
        <v>173</v>
      </c>
      <c r="AA355">
        <v>89</v>
      </c>
      <c r="AB355">
        <v>58</v>
      </c>
      <c r="AC355">
        <v>33</v>
      </c>
      <c r="AD355">
        <v>41</v>
      </c>
      <c r="AE355">
        <v>45</v>
      </c>
      <c r="AF355">
        <v>47</v>
      </c>
      <c r="AG355">
        <v>138</v>
      </c>
      <c r="AH355">
        <v>179</v>
      </c>
      <c r="AI355">
        <v>94</v>
      </c>
      <c r="AJ355">
        <v>96</v>
      </c>
      <c r="AK355">
        <v>44</v>
      </c>
      <c r="AL355">
        <v>34</v>
      </c>
      <c r="AM355">
        <v>128</v>
      </c>
      <c r="AN355">
        <v>89</v>
      </c>
      <c r="AO355">
        <v>60</v>
      </c>
      <c r="AP355">
        <v>196</v>
      </c>
      <c r="AQ355">
        <v>156</v>
      </c>
      <c r="AR355">
        <v>81</v>
      </c>
      <c r="AS355">
        <v>103</v>
      </c>
      <c r="AT355">
        <v>110</v>
      </c>
      <c r="AU355">
        <v>48</v>
      </c>
      <c r="AV355">
        <v>283</v>
      </c>
      <c r="AW355">
        <v>189</v>
      </c>
      <c r="AX355">
        <v>84</v>
      </c>
      <c r="AY355">
        <v>472</v>
      </c>
      <c r="AZ355">
        <v>349</v>
      </c>
      <c r="BA355">
        <v>101</v>
      </c>
      <c r="BB355">
        <v>326</v>
      </c>
      <c r="BC355">
        <v>702</v>
      </c>
      <c r="BD355">
        <v>152</v>
      </c>
      <c r="BE355">
        <v>1231</v>
      </c>
      <c r="BF355">
        <v>1245</v>
      </c>
      <c r="BG355">
        <v>627</v>
      </c>
      <c r="BH355">
        <v>675</v>
      </c>
    </row>
    <row r="356" spans="1:60">
      <c r="A356" t="s">
        <v>1228</v>
      </c>
      <c r="E356" t="s">
        <v>1228</v>
      </c>
      <c r="F356" t="s">
        <v>1228</v>
      </c>
      <c r="G356" t="s">
        <v>1228</v>
      </c>
      <c r="H356" t="s">
        <v>466</v>
      </c>
      <c r="I356">
        <v>41</v>
      </c>
      <c r="J356">
        <v>410</v>
      </c>
      <c r="K356" t="s">
        <v>249</v>
      </c>
      <c r="L356">
        <v>67</v>
      </c>
      <c r="M356">
        <v>670</v>
      </c>
      <c r="N356">
        <v>31404</v>
      </c>
      <c r="O356" t="s">
        <v>288</v>
      </c>
      <c r="P356" t="s">
        <v>288</v>
      </c>
      <c r="Q356" t="s">
        <v>1229</v>
      </c>
      <c r="R356">
        <v>236</v>
      </c>
      <c r="S356">
        <v>133</v>
      </c>
      <c r="T356">
        <v>89</v>
      </c>
      <c r="U356">
        <v>2165</v>
      </c>
      <c r="V356">
        <v>2037</v>
      </c>
      <c r="W356">
        <v>277</v>
      </c>
      <c r="X356">
        <v>1208</v>
      </c>
      <c r="Y356">
        <v>1352</v>
      </c>
      <c r="Z356">
        <v>213</v>
      </c>
      <c r="AA356">
        <v>80</v>
      </c>
      <c r="AB356">
        <v>51</v>
      </c>
      <c r="AC356">
        <v>41</v>
      </c>
      <c r="AD356">
        <v>121</v>
      </c>
      <c r="AE356">
        <v>60</v>
      </c>
      <c r="AF356">
        <v>48</v>
      </c>
      <c r="AG356">
        <v>122</v>
      </c>
      <c r="AH356">
        <v>114</v>
      </c>
      <c r="AI356">
        <v>81</v>
      </c>
      <c r="AJ356">
        <v>170</v>
      </c>
      <c r="AK356">
        <v>130</v>
      </c>
      <c r="AL356">
        <v>67</v>
      </c>
      <c r="AM356">
        <v>164</v>
      </c>
      <c r="AN356">
        <v>34</v>
      </c>
      <c r="AO356">
        <v>36</v>
      </c>
      <c r="AP356">
        <v>111</v>
      </c>
      <c r="AQ356">
        <v>78</v>
      </c>
      <c r="AR356">
        <v>53</v>
      </c>
      <c r="AS356">
        <v>78</v>
      </c>
      <c r="AT356">
        <v>118</v>
      </c>
      <c r="AU356">
        <v>68</v>
      </c>
      <c r="AV356">
        <v>307</v>
      </c>
      <c r="AW356">
        <v>165</v>
      </c>
      <c r="AX356">
        <v>106</v>
      </c>
      <c r="AY356">
        <v>564</v>
      </c>
      <c r="AZ356">
        <v>468</v>
      </c>
      <c r="BA356">
        <v>121</v>
      </c>
      <c r="BB356">
        <v>468</v>
      </c>
      <c r="BC356">
        <v>786</v>
      </c>
      <c r="BD356">
        <v>167</v>
      </c>
      <c r="BE356">
        <v>1476</v>
      </c>
      <c r="BF356">
        <v>1249</v>
      </c>
      <c r="BG356">
        <v>712</v>
      </c>
      <c r="BH356">
        <v>692</v>
      </c>
    </row>
    <row r="357" spans="1:60">
      <c r="A357" t="s">
        <v>1230</v>
      </c>
      <c r="B357" t="s">
        <v>1231</v>
      </c>
      <c r="H357" t="s">
        <v>466</v>
      </c>
      <c r="I357">
        <v>41</v>
      </c>
      <c r="J357">
        <v>410</v>
      </c>
      <c r="K357" t="s">
        <v>249</v>
      </c>
      <c r="L357">
        <v>67</v>
      </c>
      <c r="M357">
        <v>670</v>
      </c>
      <c r="N357">
        <v>31500</v>
      </c>
    </row>
    <row r="358" spans="1:60">
      <c r="A358" t="s">
        <v>1232</v>
      </c>
      <c r="C358" t="s">
        <v>1232</v>
      </c>
      <c r="D358" t="s">
        <v>1232</v>
      </c>
      <c r="H358" t="s">
        <v>466</v>
      </c>
      <c r="I358">
        <v>41</v>
      </c>
      <c r="J358">
        <v>410</v>
      </c>
      <c r="K358" t="s">
        <v>249</v>
      </c>
      <c r="L358">
        <v>67</v>
      </c>
      <c r="M358">
        <v>670</v>
      </c>
      <c r="N358">
        <v>31501</v>
      </c>
    </row>
    <row r="359" spans="1:60">
      <c r="A359" t="s">
        <v>1233</v>
      </c>
      <c r="C359" t="s">
        <v>1233</v>
      </c>
      <c r="H359" t="s">
        <v>466</v>
      </c>
      <c r="I359">
        <v>41</v>
      </c>
      <c r="J359">
        <v>410</v>
      </c>
      <c r="K359" t="s">
        <v>249</v>
      </c>
      <c r="L359">
        <v>67</v>
      </c>
      <c r="M359">
        <v>670</v>
      </c>
      <c r="N359">
        <v>31502</v>
      </c>
    </row>
    <row r="360" spans="1:60">
      <c r="A360" t="s">
        <v>1234</v>
      </c>
      <c r="C360" t="s">
        <v>1234</v>
      </c>
      <c r="H360" t="s">
        <v>466</v>
      </c>
      <c r="I360">
        <v>41</v>
      </c>
      <c r="J360">
        <v>410</v>
      </c>
      <c r="K360" t="s">
        <v>249</v>
      </c>
      <c r="L360">
        <v>67</v>
      </c>
      <c r="M360">
        <v>670</v>
      </c>
      <c r="N360">
        <v>31503</v>
      </c>
    </row>
    <row r="361" spans="1:60">
      <c r="A361" t="s">
        <v>1235</v>
      </c>
      <c r="D361" t="s">
        <v>1235</v>
      </c>
      <c r="E361" t="s">
        <v>1235</v>
      </c>
      <c r="F361" t="s">
        <v>1235</v>
      </c>
      <c r="G361" t="s">
        <v>1235</v>
      </c>
      <c r="H361" t="s">
        <v>466</v>
      </c>
      <c r="I361">
        <v>41</v>
      </c>
      <c r="J361">
        <v>410</v>
      </c>
      <c r="K361" t="s">
        <v>249</v>
      </c>
      <c r="L361">
        <v>67</v>
      </c>
      <c r="M361">
        <v>670</v>
      </c>
      <c r="N361">
        <v>31504</v>
      </c>
      <c r="O361" t="s">
        <v>289</v>
      </c>
      <c r="P361" t="s">
        <v>289</v>
      </c>
      <c r="Q361" t="s">
        <v>1236</v>
      </c>
      <c r="R361">
        <v>66</v>
      </c>
      <c r="S361">
        <v>80</v>
      </c>
      <c r="T361">
        <v>70</v>
      </c>
      <c r="U361">
        <v>2429</v>
      </c>
      <c r="V361">
        <v>2198</v>
      </c>
      <c r="W361">
        <v>325</v>
      </c>
      <c r="X361">
        <v>1619</v>
      </c>
      <c r="Y361">
        <v>2123</v>
      </c>
      <c r="Z361">
        <v>312</v>
      </c>
      <c r="AA361">
        <v>113</v>
      </c>
      <c r="AB361">
        <v>162</v>
      </c>
      <c r="AC361">
        <v>92</v>
      </c>
      <c r="AD361">
        <v>110</v>
      </c>
      <c r="AE361">
        <v>24</v>
      </c>
      <c r="AF361">
        <v>30</v>
      </c>
      <c r="AG361">
        <v>79</v>
      </c>
      <c r="AH361">
        <v>71</v>
      </c>
      <c r="AI361">
        <v>55</v>
      </c>
      <c r="AJ361">
        <v>106</v>
      </c>
      <c r="AK361">
        <v>105</v>
      </c>
      <c r="AL361">
        <v>70</v>
      </c>
      <c r="AM361">
        <v>86</v>
      </c>
      <c r="AN361">
        <v>147</v>
      </c>
      <c r="AO361">
        <v>71</v>
      </c>
      <c r="AP361">
        <v>81</v>
      </c>
      <c r="AQ361">
        <v>179</v>
      </c>
      <c r="AR361">
        <v>99</v>
      </c>
      <c r="AS361">
        <v>137</v>
      </c>
      <c r="AT361">
        <v>149</v>
      </c>
      <c r="AU361">
        <v>96</v>
      </c>
      <c r="AV361">
        <v>270</v>
      </c>
      <c r="AW361">
        <v>186</v>
      </c>
      <c r="AX361">
        <v>98</v>
      </c>
      <c r="AY361">
        <v>610</v>
      </c>
      <c r="AZ361">
        <v>455</v>
      </c>
      <c r="BA361">
        <v>155</v>
      </c>
      <c r="BB361">
        <v>884</v>
      </c>
      <c r="BC361">
        <v>1249</v>
      </c>
      <c r="BD361">
        <v>236</v>
      </c>
      <c r="BE361">
        <v>1544</v>
      </c>
      <c r="BF361">
        <v>1596</v>
      </c>
      <c r="BG361">
        <v>922</v>
      </c>
      <c r="BH361">
        <v>1031</v>
      </c>
    </row>
    <row r="362" spans="1:60">
      <c r="A362" t="s">
        <v>1237</v>
      </c>
      <c r="D362" t="s">
        <v>1237</v>
      </c>
      <c r="H362" t="s">
        <v>466</v>
      </c>
      <c r="I362">
        <v>41</v>
      </c>
      <c r="J362">
        <v>410</v>
      </c>
      <c r="K362" t="s">
        <v>249</v>
      </c>
      <c r="L362">
        <v>67</v>
      </c>
      <c r="M362">
        <v>670</v>
      </c>
      <c r="N362">
        <v>31505</v>
      </c>
    </row>
    <row r="363" spans="1:60">
      <c r="A363" t="s">
        <v>1238</v>
      </c>
      <c r="D363" t="s">
        <v>1238</v>
      </c>
      <c r="E363" t="s">
        <v>1238</v>
      </c>
      <c r="F363" t="s">
        <v>1238</v>
      </c>
      <c r="G363" t="s">
        <v>1238</v>
      </c>
      <c r="H363" t="s">
        <v>466</v>
      </c>
      <c r="I363">
        <v>41</v>
      </c>
      <c r="J363">
        <v>410</v>
      </c>
      <c r="K363" t="s">
        <v>249</v>
      </c>
      <c r="L363">
        <v>67</v>
      </c>
      <c r="M363">
        <v>670</v>
      </c>
      <c r="N363">
        <v>31506</v>
      </c>
      <c r="O363" t="s">
        <v>388</v>
      </c>
      <c r="P363" t="s">
        <v>388</v>
      </c>
      <c r="Q363" t="s">
        <v>1239</v>
      </c>
      <c r="R363">
        <v>42</v>
      </c>
      <c r="S363">
        <v>20</v>
      </c>
      <c r="T363">
        <v>28</v>
      </c>
      <c r="U363">
        <v>1001</v>
      </c>
      <c r="V363">
        <v>1378</v>
      </c>
      <c r="W363">
        <v>223</v>
      </c>
      <c r="X363">
        <v>1391</v>
      </c>
      <c r="Y363">
        <v>1057</v>
      </c>
      <c r="Z363">
        <v>167</v>
      </c>
      <c r="AA363">
        <v>17</v>
      </c>
      <c r="AB363">
        <v>50</v>
      </c>
      <c r="AC363">
        <v>33</v>
      </c>
      <c r="AD363">
        <v>70</v>
      </c>
      <c r="AE363">
        <v>58</v>
      </c>
      <c r="AF363">
        <v>42</v>
      </c>
      <c r="AG363">
        <v>80</v>
      </c>
      <c r="AH363">
        <v>31</v>
      </c>
      <c r="AI363">
        <v>26</v>
      </c>
      <c r="AJ363">
        <v>112</v>
      </c>
      <c r="AK363">
        <v>54</v>
      </c>
      <c r="AL363">
        <v>59</v>
      </c>
      <c r="AM363">
        <v>140</v>
      </c>
      <c r="AN363">
        <v>112</v>
      </c>
      <c r="AO363">
        <v>57</v>
      </c>
      <c r="AP363">
        <v>60</v>
      </c>
      <c r="AQ363">
        <v>55</v>
      </c>
      <c r="AR363">
        <v>36</v>
      </c>
      <c r="AS363">
        <v>108</v>
      </c>
      <c r="AT363">
        <v>121</v>
      </c>
      <c r="AU363">
        <v>64</v>
      </c>
      <c r="AV363">
        <v>131</v>
      </c>
      <c r="AW363">
        <v>123</v>
      </c>
      <c r="AX363">
        <v>78</v>
      </c>
      <c r="AY363">
        <v>333</v>
      </c>
      <c r="AZ363">
        <v>323</v>
      </c>
      <c r="BA363">
        <v>103</v>
      </c>
      <c r="BB363">
        <v>500</v>
      </c>
      <c r="BC363">
        <v>573</v>
      </c>
      <c r="BD363">
        <v>128</v>
      </c>
      <c r="BE363">
        <v>829</v>
      </c>
      <c r="BF363">
        <v>810</v>
      </c>
      <c r="BG363">
        <v>715</v>
      </c>
      <c r="BH363">
        <v>681</v>
      </c>
    </row>
    <row r="364" spans="1:60">
      <c r="A364" t="s">
        <v>1240</v>
      </c>
      <c r="D364" t="s">
        <v>1240</v>
      </c>
      <c r="E364" t="s">
        <v>1240</v>
      </c>
      <c r="F364" t="s">
        <v>1240</v>
      </c>
      <c r="G364" t="s">
        <v>1240</v>
      </c>
      <c r="H364" t="s">
        <v>466</v>
      </c>
      <c r="I364">
        <v>41</v>
      </c>
      <c r="J364">
        <v>410</v>
      </c>
      <c r="K364" t="s">
        <v>249</v>
      </c>
      <c r="L364">
        <v>67</v>
      </c>
      <c r="M364">
        <v>670</v>
      </c>
      <c r="N364">
        <v>31507</v>
      </c>
      <c r="O364" t="s">
        <v>389</v>
      </c>
      <c r="P364" t="s">
        <v>389</v>
      </c>
      <c r="Q364" t="s">
        <v>1241</v>
      </c>
      <c r="R364">
        <v>134</v>
      </c>
      <c r="S364">
        <v>102</v>
      </c>
      <c r="T364">
        <v>97</v>
      </c>
      <c r="U364">
        <v>1807</v>
      </c>
      <c r="V364">
        <v>1723</v>
      </c>
      <c r="W364">
        <v>289</v>
      </c>
      <c r="X364">
        <v>1240</v>
      </c>
      <c r="Y364">
        <v>1823</v>
      </c>
      <c r="Z364">
        <v>267</v>
      </c>
      <c r="AA364">
        <v>96</v>
      </c>
      <c r="AB364">
        <v>62</v>
      </c>
      <c r="AC364">
        <v>61</v>
      </c>
      <c r="AD364">
        <v>145</v>
      </c>
      <c r="AE364">
        <v>25</v>
      </c>
      <c r="AF364">
        <v>26</v>
      </c>
      <c r="AG364">
        <v>96</v>
      </c>
      <c r="AH364">
        <v>58</v>
      </c>
      <c r="AI364">
        <v>37</v>
      </c>
      <c r="AJ364">
        <v>111</v>
      </c>
      <c r="AK364">
        <v>29</v>
      </c>
      <c r="AL364">
        <v>29</v>
      </c>
      <c r="AM364">
        <v>153</v>
      </c>
      <c r="AN364">
        <v>105</v>
      </c>
      <c r="AO364">
        <v>82</v>
      </c>
      <c r="AP364">
        <v>174</v>
      </c>
      <c r="AQ364">
        <v>111</v>
      </c>
      <c r="AR364">
        <v>83</v>
      </c>
      <c r="AS364">
        <v>137</v>
      </c>
      <c r="AT364">
        <v>53</v>
      </c>
      <c r="AU364">
        <v>59</v>
      </c>
      <c r="AV364">
        <v>138</v>
      </c>
      <c r="AW364">
        <v>159</v>
      </c>
      <c r="AX364">
        <v>92</v>
      </c>
      <c r="AY364">
        <v>295</v>
      </c>
      <c r="AZ364">
        <v>261</v>
      </c>
      <c r="BA364">
        <v>98</v>
      </c>
      <c r="BB364">
        <v>683</v>
      </c>
      <c r="BC364">
        <v>1178</v>
      </c>
      <c r="BD364">
        <v>222</v>
      </c>
      <c r="BE364">
        <v>1193</v>
      </c>
      <c r="BF364">
        <v>1442</v>
      </c>
      <c r="BG364">
        <v>827</v>
      </c>
      <c r="BH364">
        <v>610</v>
      </c>
    </row>
    <row r="365" spans="1:60">
      <c r="A365" t="s">
        <v>1242</v>
      </c>
      <c r="D365" t="s">
        <v>1242</v>
      </c>
      <c r="E365" t="s">
        <v>1242</v>
      </c>
      <c r="F365" t="s">
        <v>1242</v>
      </c>
      <c r="G365" t="s">
        <v>1242</v>
      </c>
      <c r="H365" t="s">
        <v>466</v>
      </c>
      <c r="I365">
        <v>41</v>
      </c>
      <c r="J365">
        <v>410</v>
      </c>
      <c r="K365" t="s">
        <v>249</v>
      </c>
      <c r="L365">
        <v>67</v>
      </c>
      <c r="M365">
        <v>670</v>
      </c>
      <c r="N365">
        <v>31508</v>
      </c>
      <c r="O365" t="s">
        <v>390</v>
      </c>
      <c r="P365" t="s">
        <v>390</v>
      </c>
      <c r="Q365" t="s">
        <v>1243</v>
      </c>
      <c r="R365">
        <v>5</v>
      </c>
      <c r="S365">
        <v>88</v>
      </c>
      <c r="T365">
        <v>68</v>
      </c>
      <c r="U365">
        <v>1466</v>
      </c>
      <c r="V365">
        <v>1496</v>
      </c>
      <c r="W365">
        <v>325</v>
      </c>
      <c r="X365">
        <v>2307</v>
      </c>
      <c r="Y365">
        <v>3556</v>
      </c>
      <c r="Z365">
        <v>329</v>
      </c>
      <c r="AA365">
        <v>42</v>
      </c>
      <c r="AB365">
        <v>39</v>
      </c>
      <c r="AC365">
        <v>62</v>
      </c>
      <c r="AD365">
        <v>30</v>
      </c>
      <c r="AE365">
        <v>69</v>
      </c>
      <c r="AF365">
        <v>57</v>
      </c>
      <c r="AG365">
        <v>51</v>
      </c>
      <c r="AH365">
        <v>99</v>
      </c>
      <c r="AI365">
        <v>83</v>
      </c>
      <c r="AJ365">
        <v>69</v>
      </c>
      <c r="AK365">
        <v>31</v>
      </c>
      <c r="AL365">
        <v>50</v>
      </c>
      <c r="AM365">
        <v>91</v>
      </c>
      <c r="AN365">
        <v>126</v>
      </c>
      <c r="AO365">
        <v>108</v>
      </c>
      <c r="AP365">
        <v>61</v>
      </c>
      <c r="AQ365">
        <v>40</v>
      </c>
      <c r="AR365">
        <v>37</v>
      </c>
      <c r="AS365">
        <v>66</v>
      </c>
      <c r="AT365">
        <v>44</v>
      </c>
      <c r="AU365">
        <v>42</v>
      </c>
      <c r="AV365">
        <v>169</v>
      </c>
      <c r="AW365">
        <v>166</v>
      </c>
      <c r="AX365">
        <v>92</v>
      </c>
      <c r="AY365">
        <v>318</v>
      </c>
      <c r="AZ365">
        <v>218</v>
      </c>
      <c r="BA365">
        <v>89</v>
      </c>
      <c r="BB365">
        <v>1152</v>
      </c>
      <c r="BC365">
        <v>1873</v>
      </c>
      <c r="BD365">
        <v>252</v>
      </c>
      <c r="BE365">
        <v>1619</v>
      </c>
      <c r="BF365">
        <v>2154</v>
      </c>
      <c r="BG365">
        <v>425</v>
      </c>
      <c r="BH365">
        <v>477</v>
      </c>
    </row>
    <row r="366" spans="1:60">
      <c r="A366" t="s">
        <v>1244</v>
      </c>
      <c r="E366" t="s">
        <v>1244</v>
      </c>
      <c r="F366" t="s">
        <v>1244</v>
      </c>
      <c r="G366" t="s">
        <v>1244</v>
      </c>
      <c r="H366" t="s">
        <v>466</v>
      </c>
      <c r="I366">
        <v>41</v>
      </c>
      <c r="J366">
        <v>410</v>
      </c>
      <c r="K366" t="s">
        <v>249</v>
      </c>
      <c r="L366">
        <v>67</v>
      </c>
      <c r="M366">
        <v>670</v>
      </c>
      <c r="N366">
        <v>31509</v>
      </c>
      <c r="O366" t="s">
        <v>434</v>
      </c>
      <c r="P366" t="s">
        <v>434</v>
      </c>
      <c r="Q366" t="s">
        <v>1245</v>
      </c>
      <c r="R366">
        <v>19</v>
      </c>
      <c r="S366">
        <v>25</v>
      </c>
      <c r="T366">
        <v>34</v>
      </c>
      <c r="U366">
        <v>783</v>
      </c>
      <c r="V366">
        <v>1113</v>
      </c>
      <c r="W366">
        <v>210</v>
      </c>
      <c r="X366">
        <v>601</v>
      </c>
      <c r="Y366">
        <v>944</v>
      </c>
      <c r="Z366">
        <v>171</v>
      </c>
      <c r="AA366">
        <v>9</v>
      </c>
      <c r="AB366">
        <v>47</v>
      </c>
      <c r="AC366">
        <v>38</v>
      </c>
      <c r="AD366">
        <v>0</v>
      </c>
      <c r="AE366">
        <v>52</v>
      </c>
      <c r="AF366">
        <v>42</v>
      </c>
      <c r="AG366">
        <v>11</v>
      </c>
      <c r="AH366">
        <v>48</v>
      </c>
      <c r="AI366">
        <v>53</v>
      </c>
      <c r="AJ366">
        <v>33</v>
      </c>
      <c r="AK366">
        <v>27</v>
      </c>
      <c r="AL366">
        <v>25</v>
      </c>
      <c r="AM366">
        <v>60</v>
      </c>
      <c r="AN366">
        <v>35</v>
      </c>
      <c r="AO366">
        <v>33</v>
      </c>
      <c r="AP366">
        <v>24</v>
      </c>
      <c r="AQ366">
        <v>98</v>
      </c>
      <c r="AR366">
        <v>51</v>
      </c>
      <c r="AS366">
        <v>29</v>
      </c>
      <c r="AT366">
        <v>75</v>
      </c>
      <c r="AU366">
        <v>58</v>
      </c>
      <c r="AV366">
        <v>120</v>
      </c>
      <c r="AW366">
        <v>83</v>
      </c>
      <c r="AX366">
        <v>66</v>
      </c>
      <c r="AY366">
        <v>262</v>
      </c>
      <c r="AZ366">
        <v>122</v>
      </c>
      <c r="BA366">
        <v>68</v>
      </c>
      <c r="BB366">
        <v>265</v>
      </c>
      <c r="BC366">
        <v>639</v>
      </c>
      <c r="BD366">
        <v>147</v>
      </c>
      <c r="BE366">
        <v>509</v>
      </c>
      <c r="BF366">
        <v>646</v>
      </c>
      <c r="BG366">
        <v>212</v>
      </c>
      <c r="BH366">
        <v>606</v>
      </c>
    </row>
    <row r="367" spans="1:60">
      <c r="A367" t="s">
        <v>1246</v>
      </c>
      <c r="E367" t="s">
        <v>1246</v>
      </c>
      <c r="H367" t="s">
        <v>466</v>
      </c>
      <c r="I367">
        <v>41</v>
      </c>
      <c r="J367">
        <v>410</v>
      </c>
      <c r="K367" t="s">
        <v>249</v>
      </c>
      <c r="L367">
        <v>67</v>
      </c>
      <c r="M367">
        <v>670</v>
      </c>
      <c r="N367">
        <v>31510</v>
      </c>
      <c r="O367" t="s">
        <v>1247</v>
      </c>
      <c r="R367">
        <v>115</v>
      </c>
      <c r="U367">
        <v>3004</v>
      </c>
      <c r="X367">
        <v>4305</v>
      </c>
      <c r="AA367">
        <v>87</v>
      </c>
      <c r="AD367">
        <v>52</v>
      </c>
      <c r="AG367">
        <v>100</v>
      </c>
      <c r="AJ367">
        <v>163</v>
      </c>
      <c r="AM367">
        <v>126</v>
      </c>
      <c r="AP367">
        <v>117</v>
      </c>
      <c r="AS367">
        <v>87</v>
      </c>
      <c r="AV367">
        <v>235</v>
      </c>
      <c r="AY367">
        <v>883</v>
      </c>
      <c r="BB367">
        <v>2308</v>
      </c>
      <c r="BE367">
        <v>3519</v>
      </c>
      <c r="BG367">
        <v>758</v>
      </c>
    </row>
    <row r="368" spans="1:60">
      <c r="A368" t="s">
        <v>1248</v>
      </c>
      <c r="E368" t="s">
        <v>1248</v>
      </c>
      <c r="F368" t="s">
        <v>1248</v>
      </c>
      <c r="G368" t="s">
        <v>1248</v>
      </c>
      <c r="H368" t="s">
        <v>466</v>
      </c>
      <c r="I368">
        <v>41</v>
      </c>
      <c r="J368">
        <v>410</v>
      </c>
      <c r="K368" t="s">
        <v>249</v>
      </c>
      <c r="L368">
        <v>67</v>
      </c>
      <c r="M368">
        <v>670</v>
      </c>
      <c r="N368">
        <v>31511</v>
      </c>
      <c r="O368" t="s">
        <v>1249</v>
      </c>
      <c r="P368" t="s">
        <v>1249</v>
      </c>
      <c r="Q368" t="s">
        <v>1250</v>
      </c>
      <c r="R368">
        <v>14</v>
      </c>
      <c r="S368">
        <v>7</v>
      </c>
      <c r="T368">
        <v>34</v>
      </c>
      <c r="U368">
        <v>1090</v>
      </c>
      <c r="V368">
        <v>967</v>
      </c>
      <c r="W368">
        <v>188</v>
      </c>
      <c r="X368">
        <v>865</v>
      </c>
      <c r="Y368">
        <v>1139</v>
      </c>
      <c r="Z368">
        <v>164</v>
      </c>
      <c r="AA368">
        <v>34</v>
      </c>
      <c r="AB368">
        <v>7</v>
      </c>
      <c r="AC368">
        <v>11</v>
      </c>
      <c r="AD368">
        <v>8</v>
      </c>
      <c r="AE368">
        <v>9</v>
      </c>
      <c r="AF368">
        <v>14</v>
      </c>
      <c r="AG368">
        <v>5</v>
      </c>
      <c r="AH368">
        <v>0</v>
      </c>
      <c r="AI368">
        <v>12</v>
      </c>
      <c r="AJ368">
        <v>7</v>
      </c>
      <c r="AK368">
        <v>40</v>
      </c>
      <c r="AL368">
        <v>40</v>
      </c>
      <c r="AM368">
        <v>56</v>
      </c>
      <c r="AN368">
        <v>9</v>
      </c>
      <c r="AO368">
        <v>14</v>
      </c>
      <c r="AP368">
        <v>55</v>
      </c>
      <c r="AQ368">
        <v>61</v>
      </c>
      <c r="AR368">
        <v>39</v>
      </c>
      <c r="AS368">
        <v>55</v>
      </c>
      <c r="AT368">
        <v>62</v>
      </c>
      <c r="AU368">
        <v>32</v>
      </c>
      <c r="AV368">
        <v>96</v>
      </c>
      <c r="AW368">
        <v>84</v>
      </c>
      <c r="AX368">
        <v>47</v>
      </c>
      <c r="AY368">
        <v>287</v>
      </c>
      <c r="AZ368">
        <v>127</v>
      </c>
      <c r="BA368">
        <v>57</v>
      </c>
      <c r="BB368">
        <v>477</v>
      </c>
      <c r="BC368">
        <v>729</v>
      </c>
      <c r="BD368">
        <v>154</v>
      </c>
      <c r="BE368">
        <v>852</v>
      </c>
      <c r="BF368">
        <v>863</v>
      </c>
      <c r="BG368">
        <v>185</v>
      </c>
      <c r="BH368">
        <v>190</v>
      </c>
    </row>
    <row r="369" spans="1:60">
      <c r="A369" t="s">
        <v>1251</v>
      </c>
      <c r="E369" t="s">
        <v>1251</v>
      </c>
      <c r="F369" t="s">
        <v>1251</v>
      </c>
      <c r="G369" t="s">
        <v>1251</v>
      </c>
      <c r="H369" t="s">
        <v>466</v>
      </c>
      <c r="I369">
        <v>41</v>
      </c>
      <c r="J369">
        <v>410</v>
      </c>
      <c r="K369" t="s">
        <v>249</v>
      </c>
      <c r="L369">
        <v>67</v>
      </c>
      <c r="M369">
        <v>670</v>
      </c>
      <c r="N369">
        <v>31512</v>
      </c>
      <c r="O369" t="s">
        <v>1252</v>
      </c>
      <c r="P369" t="s">
        <v>1252</v>
      </c>
      <c r="Q369" t="s">
        <v>1253</v>
      </c>
      <c r="R369">
        <v>45</v>
      </c>
      <c r="S369">
        <v>59</v>
      </c>
      <c r="T369">
        <v>55</v>
      </c>
      <c r="U369">
        <v>1615</v>
      </c>
      <c r="V369">
        <v>2246</v>
      </c>
      <c r="W369">
        <v>290</v>
      </c>
      <c r="X369">
        <v>1497</v>
      </c>
      <c r="Y369">
        <v>2596</v>
      </c>
      <c r="Z369">
        <v>317</v>
      </c>
      <c r="AA369">
        <v>51</v>
      </c>
      <c r="AB369">
        <v>100</v>
      </c>
      <c r="AC369">
        <v>76</v>
      </c>
      <c r="AD369">
        <v>10</v>
      </c>
      <c r="AE369">
        <v>46</v>
      </c>
      <c r="AF369">
        <v>61</v>
      </c>
      <c r="AG369">
        <v>28</v>
      </c>
      <c r="AH369">
        <v>26</v>
      </c>
      <c r="AI369">
        <v>25</v>
      </c>
      <c r="AJ369">
        <v>49</v>
      </c>
      <c r="AK369">
        <v>74</v>
      </c>
      <c r="AL369">
        <v>47</v>
      </c>
      <c r="AM369">
        <v>144</v>
      </c>
      <c r="AN369">
        <v>96</v>
      </c>
      <c r="AO369">
        <v>62</v>
      </c>
      <c r="AP369">
        <v>62</v>
      </c>
      <c r="AQ369">
        <v>56</v>
      </c>
      <c r="AR369">
        <v>39</v>
      </c>
      <c r="AS369">
        <v>96</v>
      </c>
      <c r="AT369">
        <v>169</v>
      </c>
      <c r="AU369">
        <v>84</v>
      </c>
      <c r="AV369">
        <v>193</v>
      </c>
      <c r="AW369">
        <v>215</v>
      </c>
      <c r="AX369">
        <v>114</v>
      </c>
      <c r="AY369">
        <v>434</v>
      </c>
      <c r="AZ369">
        <v>379</v>
      </c>
      <c r="BA369">
        <v>114</v>
      </c>
      <c r="BB369">
        <v>792</v>
      </c>
      <c r="BC369">
        <v>1616</v>
      </c>
      <c r="BD369">
        <v>243</v>
      </c>
      <c r="BE369">
        <v>1210</v>
      </c>
      <c r="BF369">
        <v>1828</v>
      </c>
      <c r="BG369">
        <v>646</v>
      </c>
      <c r="BH369">
        <v>856</v>
      </c>
    </row>
    <row r="370" spans="1:60">
      <c r="A370" t="s">
        <v>1254</v>
      </c>
      <c r="F370" t="s">
        <v>1254</v>
      </c>
      <c r="G370" t="s">
        <v>1254</v>
      </c>
      <c r="H370" t="s">
        <v>466</v>
      </c>
      <c r="I370">
        <v>41</v>
      </c>
      <c r="J370">
        <v>410</v>
      </c>
      <c r="K370" t="s">
        <v>249</v>
      </c>
      <c r="L370">
        <v>67</v>
      </c>
      <c r="M370">
        <v>670</v>
      </c>
      <c r="N370">
        <v>31513</v>
      </c>
      <c r="P370" t="s">
        <v>1255</v>
      </c>
      <c r="Q370" t="s">
        <v>1256</v>
      </c>
      <c r="S370">
        <v>34</v>
      </c>
      <c r="T370">
        <v>56</v>
      </c>
      <c r="V370">
        <v>2045</v>
      </c>
      <c r="W370">
        <v>330</v>
      </c>
      <c r="Y370">
        <v>4948</v>
      </c>
      <c r="Z370">
        <v>491</v>
      </c>
      <c r="AB370">
        <v>40</v>
      </c>
      <c r="AC370">
        <v>38</v>
      </c>
      <c r="AE370">
        <v>0</v>
      </c>
      <c r="AF370">
        <v>19</v>
      </c>
      <c r="AH370">
        <v>26</v>
      </c>
      <c r="AI370">
        <v>31</v>
      </c>
      <c r="AK370">
        <v>81</v>
      </c>
      <c r="AL370">
        <v>56</v>
      </c>
      <c r="AN370">
        <v>25</v>
      </c>
      <c r="AO370">
        <v>29</v>
      </c>
      <c r="AQ370">
        <v>46</v>
      </c>
      <c r="AR370">
        <v>43</v>
      </c>
      <c r="AT370">
        <v>106</v>
      </c>
      <c r="AU370">
        <v>83</v>
      </c>
      <c r="AW370">
        <v>102</v>
      </c>
      <c r="AX370">
        <v>67</v>
      </c>
      <c r="AZ370">
        <v>408</v>
      </c>
      <c r="BA370">
        <v>128</v>
      </c>
      <c r="BC370">
        <v>2816</v>
      </c>
      <c r="BD370">
        <v>382</v>
      </c>
      <c r="BF370">
        <v>3139</v>
      </c>
      <c r="BH370">
        <v>571</v>
      </c>
    </row>
    <row r="371" spans="1:60">
      <c r="A371" t="s">
        <v>1257</v>
      </c>
      <c r="F371" t="s">
        <v>1257</v>
      </c>
      <c r="G371" t="s">
        <v>1257</v>
      </c>
      <c r="H371" t="s">
        <v>466</v>
      </c>
      <c r="I371">
        <v>41</v>
      </c>
      <c r="J371">
        <v>410</v>
      </c>
      <c r="K371" t="s">
        <v>249</v>
      </c>
      <c r="L371">
        <v>67</v>
      </c>
      <c r="M371">
        <v>670</v>
      </c>
      <c r="N371">
        <v>31514</v>
      </c>
      <c r="P371" t="s">
        <v>1258</v>
      </c>
      <c r="Q371" t="s">
        <v>1259</v>
      </c>
      <c r="S371">
        <v>121</v>
      </c>
      <c r="T371">
        <v>112</v>
      </c>
      <c r="V371">
        <v>1561</v>
      </c>
      <c r="W371">
        <v>299</v>
      </c>
      <c r="Y371">
        <v>2469</v>
      </c>
      <c r="Z371">
        <v>376</v>
      </c>
      <c r="AB371">
        <v>61</v>
      </c>
      <c r="AC371">
        <v>47</v>
      </c>
      <c r="AE371">
        <v>54</v>
      </c>
      <c r="AF371">
        <v>52</v>
      </c>
      <c r="AH371">
        <v>40</v>
      </c>
      <c r="AI371">
        <v>62</v>
      </c>
      <c r="AK371">
        <v>49</v>
      </c>
      <c r="AL371">
        <v>42</v>
      </c>
      <c r="AN371">
        <v>203</v>
      </c>
      <c r="AO371">
        <v>134</v>
      </c>
      <c r="AQ371">
        <v>98</v>
      </c>
      <c r="AR371">
        <v>92</v>
      </c>
      <c r="AT371">
        <v>72</v>
      </c>
      <c r="AU371">
        <v>66</v>
      </c>
      <c r="AW371">
        <v>69</v>
      </c>
      <c r="AX371">
        <v>53</v>
      </c>
      <c r="AZ371">
        <v>263</v>
      </c>
      <c r="BA371">
        <v>100</v>
      </c>
      <c r="BC371">
        <v>1555</v>
      </c>
      <c r="BD371">
        <v>289</v>
      </c>
      <c r="BF371">
        <v>1864</v>
      </c>
      <c r="BH371">
        <v>615</v>
      </c>
    </row>
    <row r="372" spans="1:60">
      <c r="A372" t="s">
        <v>1260</v>
      </c>
      <c r="B372" t="s">
        <v>1261</v>
      </c>
      <c r="H372" t="s">
        <v>466</v>
      </c>
      <c r="I372">
        <v>41</v>
      </c>
      <c r="J372">
        <v>410</v>
      </c>
      <c r="K372" t="s">
        <v>249</v>
      </c>
      <c r="L372">
        <v>67</v>
      </c>
      <c r="M372">
        <v>670</v>
      </c>
      <c r="N372">
        <v>31600</v>
      </c>
    </row>
    <row r="373" spans="1:60">
      <c r="A373" t="s">
        <v>1262</v>
      </c>
      <c r="C373" t="s">
        <v>1262</v>
      </c>
      <c r="H373" t="s">
        <v>466</v>
      </c>
      <c r="I373">
        <v>41</v>
      </c>
      <c r="J373">
        <v>410</v>
      </c>
      <c r="K373" t="s">
        <v>249</v>
      </c>
      <c r="L373">
        <v>67</v>
      </c>
      <c r="M373">
        <v>670</v>
      </c>
      <c r="N373">
        <v>31601</v>
      </c>
    </row>
    <row r="374" spans="1:60">
      <c r="A374" t="s">
        <v>1263</v>
      </c>
      <c r="C374" t="s">
        <v>1263</v>
      </c>
      <c r="H374" t="s">
        <v>466</v>
      </c>
      <c r="I374">
        <v>41</v>
      </c>
      <c r="J374">
        <v>410</v>
      </c>
      <c r="K374" t="s">
        <v>249</v>
      </c>
      <c r="L374">
        <v>67</v>
      </c>
      <c r="M374">
        <v>670</v>
      </c>
      <c r="N374">
        <v>31602</v>
      </c>
    </row>
    <row r="375" spans="1:60">
      <c r="A375" t="s">
        <v>1264</v>
      </c>
      <c r="D375" t="s">
        <v>1264</v>
      </c>
      <c r="H375" t="s">
        <v>466</v>
      </c>
      <c r="I375">
        <v>41</v>
      </c>
      <c r="J375">
        <v>410</v>
      </c>
      <c r="K375" t="s">
        <v>249</v>
      </c>
      <c r="L375">
        <v>67</v>
      </c>
      <c r="M375">
        <v>670</v>
      </c>
      <c r="N375">
        <v>31603</v>
      </c>
    </row>
    <row r="376" spans="1:60">
      <c r="A376" t="s">
        <v>1265</v>
      </c>
      <c r="D376" t="s">
        <v>1265</v>
      </c>
      <c r="H376" t="s">
        <v>466</v>
      </c>
      <c r="I376">
        <v>41</v>
      </c>
      <c r="J376">
        <v>410</v>
      </c>
      <c r="K376" t="s">
        <v>249</v>
      </c>
      <c r="L376">
        <v>67</v>
      </c>
      <c r="M376">
        <v>670</v>
      </c>
      <c r="N376">
        <v>31604</v>
      </c>
    </row>
    <row r="377" spans="1:60">
      <c r="A377" t="s">
        <v>1266</v>
      </c>
      <c r="D377" t="s">
        <v>1266</v>
      </c>
      <c r="E377" t="s">
        <v>1266</v>
      </c>
      <c r="H377" t="s">
        <v>466</v>
      </c>
      <c r="I377">
        <v>41</v>
      </c>
      <c r="J377">
        <v>410</v>
      </c>
      <c r="K377" t="s">
        <v>249</v>
      </c>
      <c r="L377">
        <v>67</v>
      </c>
      <c r="M377">
        <v>670</v>
      </c>
      <c r="N377">
        <v>31605</v>
      </c>
      <c r="O377" t="s">
        <v>391</v>
      </c>
      <c r="R377">
        <v>304</v>
      </c>
      <c r="U377">
        <v>3913</v>
      </c>
      <c r="X377">
        <v>1284</v>
      </c>
      <c r="AA377">
        <v>45</v>
      </c>
      <c r="AD377">
        <v>70</v>
      </c>
      <c r="AG377">
        <v>98</v>
      </c>
      <c r="AJ377">
        <v>113</v>
      </c>
      <c r="AM377">
        <v>116</v>
      </c>
      <c r="AP377">
        <v>150</v>
      </c>
      <c r="AS377">
        <v>88</v>
      </c>
      <c r="AV377">
        <v>423</v>
      </c>
      <c r="AY377">
        <v>1074</v>
      </c>
      <c r="BB377">
        <v>777</v>
      </c>
      <c r="BE377">
        <v>2196</v>
      </c>
      <c r="BG377">
        <v>761</v>
      </c>
    </row>
    <row r="378" spans="1:60">
      <c r="A378" t="s">
        <v>1267</v>
      </c>
      <c r="D378" t="s">
        <v>1267</v>
      </c>
      <c r="E378" t="s">
        <v>1267</v>
      </c>
      <c r="F378" t="s">
        <v>1267</v>
      </c>
      <c r="G378" t="s">
        <v>1267</v>
      </c>
      <c r="H378" t="s">
        <v>466</v>
      </c>
      <c r="I378">
        <v>41</v>
      </c>
      <c r="J378">
        <v>410</v>
      </c>
      <c r="K378" t="s">
        <v>249</v>
      </c>
      <c r="L378">
        <v>67</v>
      </c>
      <c r="M378">
        <v>670</v>
      </c>
      <c r="N378">
        <v>31606</v>
      </c>
      <c r="O378" t="s">
        <v>1268</v>
      </c>
      <c r="P378" t="s">
        <v>1268</v>
      </c>
      <c r="Q378" t="s">
        <v>1269</v>
      </c>
      <c r="R378">
        <v>152</v>
      </c>
      <c r="S378">
        <v>263</v>
      </c>
      <c r="T378">
        <v>134</v>
      </c>
      <c r="U378">
        <v>2304</v>
      </c>
      <c r="V378">
        <v>2824</v>
      </c>
      <c r="W378">
        <v>351</v>
      </c>
      <c r="X378">
        <v>668</v>
      </c>
      <c r="Y378">
        <v>925</v>
      </c>
      <c r="Z378">
        <v>203</v>
      </c>
      <c r="AA378">
        <v>92</v>
      </c>
      <c r="AB378">
        <v>111</v>
      </c>
      <c r="AC378">
        <v>74</v>
      </c>
      <c r="AD378">
        <v>69</v>
      </c>
      <c r="AE378">
        <v>103</v>
      </c>
      <c r="AF378">
        <v>72</v>
      </c>
      <c r="AG378">
        <v>111</v>
      </c>
      <c r="AH378">
        <v>30</v>
      </c>
      <c r="AI378">
        <v>34</v>
      </c>
      <c r="AJ378">
        <v>93</v>
      </c>
      <c r="AK378">
        <v>71</v>
      </c>
      <c r="AL378">
        <v>75</v>
      </c>
      <c r="AM378">
        <v>119</v>
      </c>
      <c r="AN378">
        <v>48</v>
      </c>
      <c r="AO378">
        <v>50</v>
      </c>
      <c r="AP378">
        <v>102</v>
      </c>
      <c r="AQ378">
        <v>158</v>
      </c>
      <c r="AR378">
        <v>112</v>
      </c>
      <c r="AS378">
        <v>98</v>
      </c>
      <c r="AT378">
        <v>46</v>
      </c>
      <c r="AU378">
        <v>36</v>
      </c>
      <c r="AV378">
        <v>237</v>
      </c>
      <c r="AW378">
        <v>324</v>
      </c>
      <c r="AX378">
        <v>141</v>
      </c>
      <c r="AY378">
        <v>570</v>
      </c>
      <c r="AZ378">
        <v>609</v>
      </c>
      <c r="BA378">
        <v>156</v>
      </c>
      <c r="BB378">
        <v>310</v>
      </c>
      <c r="BC378">
        <v>526</v>
      </c>
      <c r="BD378">
        <v>132</v>
      </c>
      <c r="BE378">
        <v>1077</v>
      </c>
      <c r="BF378">
        <v>1217</v>
      </c>
      <c r="BG378">
        <v>725</v>
      </c>
      <c r="BH378">
        <v>880</v>
      </c>
    </row>
    <row r="379" spans="1:60">
      <c r="A379" t="s">
        <v>1270</v>
      </c>
      <c r="D379" t="s">
        <v>1270</v>
      </c>
      <c r="H379" t="s">
        <v>466</v>
      </c>
      <c r="I379">
        <v>41</v>
      </c>
      <c r="J379">
        <v>410</v>
      </c>
      <c r="K379" t="s">
        <v>249</v>
      </c>
      <c r="L379">
        <v>67</v>
      </c>
      <c r="M379">
        <v>670</v>
      </c>
      <c r="N379">
        <v>31607</v>
      </c>
    </row>
    <row r="380" spans="1:60">
      <c r="A380" t="s">
        <v>1271</v>
      </c>
      <c r="E380" t="s">
        <v>1271</v>
      </c>
      <c r="H380" t="s">
        <v>466</v>
      </c>
      <c r="I380">
        <v>41</v>
      </c>
      <c r="J380">
        <v>410</v>
      </c>
      <c r="K380" t="s">
        <v>249</v>
      </c>
      <c r="L380">
        <v>67</v>
      </c>
      <c r="M380">
        <v>670</v>
      </c>
      <c r="N380">
        <v>31608</v>
      </c>
      <c r="O380" t="s">
        <v>1272</v>
      </c>
      <c r="R380">
        <v>92</v>
      </c>
      <c r="U380">
        <v>2090</v>
      </c>
      <c r="X380">
        <v>2151</v>
      </c>
      <c r="AA380">
        <v>182</v>
      </c>
      <c r="AD380">
        <v>80</v>
      </c>
      <c r="AG380">
        <v>194</v>
      </c>
      <c r="AJ380">
        <v>189</v>
      </c>
      <c r="AM380">
        <v>208</v>
      </c>
      <c r="AP380">
        <v>186</v>
      </c>
      <c r="AS380">
        <v>240</v>
      </c>
      <c r="AV380">
        <v>480</v>
      </c>
      <c r="AY380">
        <v>1030</v>
      </c>
      <c r="BB380">
        <v>653</v>
      </c>
      <c r="BE380">
        <v>32</v>
      </c>
      <c r="BG380">
        <v>3408</v>
      </c>
    </row>
    <row r="381" spans="1:60">
      <c r="A381" t="s">
        <v>1273</v>
      </c>
      <c r="E381" t="s">
        <v>1273</v>
      </c>
      <c r="F381" t="s">
        <v>1273</v>
      </c>
      <c r="G381" t="s">
        <v>1273</v>
      </c>
      <c r="H381" t="s">
        <v>466</v>
      </c>
      <c r="I381">
        <v>41</v>
      </c>
      <c r="J381">
        <v>410</v>
      </c>
      <c r="K381" t="s">
        <v>249</v>
      </c>
      <c r="L381">
        <v>67</v>
      </c>
      <c r="M381">
        <v>670</v>
      </c>
      <c r="N381">
        <v>31609</v>
      </c>
      <c r="O381" t="s">
        <v>1274</v>
      </c>
      <c r="P381" t="s">
        <v>1274</v>
      </c>
      <c r="Q381" t="s">
        <v>1275</v>
      </c>
      <c r="R381">
        <v>108</v>
      </c>
      <c r="S381">
        <v>355</v>
      </c>
      <c r="T381">
        <v>147</v>
      </c>
      <c r="U381">
        <v>2158</v>
      </c>
      <c r="V381">
        <v>3347</v>
      </c>
      <c r="W381">
        <v>372</v>
      </c>
      <c r="X381">
        <v>981</v>
      </c>
      <c r="Y381">
        <v>1646</v>
      </c>
      <c r="Z381">
        <v>257</v>
      </c>
      <c r="AA381">
        <v>104</v>
      </c>
      <c r="AB381">
        <v>276</v>
      </c>
      <c r="AC381">
        <v>131</v>
      </c>
      <c r="AD381">
        <v>162</v>
      </c>
      <c r="AE381">
        <v>68</v>
      </c>
      <c r="AF381">
        <v>51</v>
      </c>
      <c r="AG381">
        <v>129</v>
      </c>
      <c r="AH381">
        <v>222</v>
      </c>
      <c r="AI381">
        <v>109</v>
      </c>
      <c r="AJ381">
        <v>267</v>
      </c>
      <c r="AK381">
        <v>80</v>
      </c>
      <c r="AL381">
        <v>59</v>
      </c>
      <c r="AM381">
        <v>188</v>
      </c>
      <c r="AN381">
        <v>202</v>
      </c>
      <c r="AO381">
        <v>109</v>
      </c>
      <c r="AP381">
        <v>152</v>
      </c>
      <c r="AQ381">
        <v>208</v>
      </c>
      <c r="AR381">
        <v>90</v>
      </c>
      <c r="AS381">
        <v>135</v>
      </c>
      <c r="AT381">
        <v>332</v>
      </c>
      <c r="AU381">
        <v>150</v>
      </c>
      <c r="AV381">
        <v>266</v>
      </c>
      <c r="AW381">
        <v>483</v>
      </c>
      <c r="AX381">
        <v>143</v>
      </c>
      <c r="AY381">
        <v>426</v>
      </c>
      <c r="AZ381">
        <v>588</v>
      </c>
      <c r="BA381">
        <v>146</v>
      </c>
      <c r="BB381">
        <v>553</v>
      </c>
      <c r="BC381">
        <v>956</v>
      </c>
      <c r="BD381">
        <v>215</v>
      </c>
      <c r="BE381">
        <v>1163</v>
      </c>
      <c r="BF381">
        <v>1756</v>
      </c>
      <c r="BG381">
        <v>1226</v>
      </c>
      <c r="BH381">
        <v>1878</v>
      </c>
    </row>
    <row r="382" spans="1:60">
      <c r="A382" t="s">
        <v>1276</v>
      </c>
      <c r="E382" t="s">
        <v>1276</v>
      </c>
      <c r="F382" t="s">
        <v>1276</v>
      </c>
      <c r="G382" t="s">
        <v>1276</v>
      </c>
      <c r="H382" t="s">
        <v>466</v>
      </c>
      <c r="I382">
        <v>41</v>
      </c>
      <c r="J382">
        <v>410</v>
      </c>
      <c r="K382" t="s">
        <v>249</v>
      </c>
      <c r="L382">
        <v>67</v>
      </c>
      <c r="M382">
        <v>670</v>
      </c>
      <c r="N382">
        <v>31610</v>
      </c>
      <c r="O382" t="s">
        <v>1277</v>
      </c>
      <c r="P382" t="s">
        <v>1277</v>
      </c>
      <c r="Q382" t="s">
        <v>1278</v>
      </c>
      <c r="R382">
        <v>144</v>
      </c>
      <c r="S382">
        <v>124</v>
      </c>
      <c r="T382">
        <v>87</v>
      </c>
      <c r="U382">
        <v>2610</v>
      </c>
      <c r="V382">
        <v>2943</v>
      </c>
      <c r="W382">
        <v>391</v>
      </c>
      <c r="X382">
        <v>1508</v>
      </c>
      <c r="Y382">
        <v>2196</v>
      </c>
      <c r="Z382">
        <v>426</v>
      </c>
      <c r="AA382">
        <v>205</v>
      </c>
      <c r="AB382">
        <v>102</v>
      </c>
      <c r="AC382">
        <v>61</v>
      </c>
      <c r="AD382">
        <v>143</v>
      </c>
      <c r="AE382">
        <v>99</v>
      </c>
      <c r="AF382">
        <v>78</v>
      </c>
      <c r="AG382">
        <v>98</v>
      </c>
      <c r="AH382">
        <v>121</v>
      </c>
      <c r="AI382">
        <v>95</v>
      </c>
      <c r="AJ382">
        <v>237</v>
      </c>
      <c r="AK382">
        <v>77</v>
      </c>
      <c r="AL382">
        <v>79</v>
      </c>
      <c r="AM382">
        <v>201</v>
      </c>
      <c r="AN382">
        <v>202</v>
      </c>
      <c r="AO382">
        <v>122</v>
      </c>
      <c r="AP382">
        <v>157</v>
      </c>
      <c r="AQ382">
        <v>39</v>
      </c>
      <c r="AR382">
        <v>39</v>
      </c>
      <c r="AS382">
        <v>171</v>
      </c>
      <c r="AT382">
        <v>267</v>
      </c>
      <c r="AU382">
        <v>163</v>
      </c>
      <c r="AV382">
        <v>332</v>
      </c>
      <c r="AW382">
        <v>240</v>
      </c>
      <c r="AX382">
        <v>110</v>
      </c>
      <c r="AY382">
        <v>640</v>
      </c>
      <c r="AZ382">
        <v>898</v>
      </c>
      <c r="BA382">
        <v>232</v>
      </c>
      <c r="BB382">
        <v>561</v>
      </c>
      <c r="BC382">
        <v>1082</v>
      </c>
      <c r="BD382">
        <v>225</v>
      </c>
      <c r="BE382">
        <v>1549</v>
      </c>
      <c r="BF382">
        <v>1668</v>
      </c>
      <c r="BG382">
        <v>1191</v>
      </c>
      <c r="BH382">
        <v>1409</v>
      </c>
    </row>
    <row r="383" spans="1:60">
      <c r="A383" t="s">
        <v>1279</v>
      </c>
      <c r="E383" t="s">
        <v>1279</v>
      </c>
      <c r="F383" t="s">
        <v>1279</v>
      </c>
      <c r="G383" t="s">
        <v>1279</v>
      </c>
      <c r="H383" t="s">
        <v>466</v>
      </c>
      <c r="I383">
        <v>41</v>
      </c>
      <c r="J383">
        <v>410</v>
      </c>
      <c r="K383" t="s">
        <v>249</v>
      </c>
      <c r="L383">
        <v>67</v>
      </c>
      <c r="M383">
        <v>670</v>
      </c>
      <c r="N383">
        <v>31611</v>
      </c>
      <c r="O383" t="s">
        <v>1280</v>
      </c>
      <c r="P383" t="s">
        <v>1280</v>
      </c>
      <c r="Q383" t="s">
        <v>1281</v>
      </c>
      <c r="R383">
        <v>27</v>
      </c>
      <c r="S383">
        <v>100</v>
      </c>
      <c r="T383">
        <v>81</v>
      </c>
      <c r="U383">
        <v>1920</v>
      </c>
      <c r="V383">
        <v>1938</v>
      </c>
      <c r="W383">
        <v>338</v>
      </c>
      <c r="X383">
        <v>2076</v>
      </c>
      <c r="Y383">
        <v>2904</v>
      </c>
      <c r="Z383">
        <v>368</v>
      </c>
      <c r="AA383">
        <v>27</v>
      </c>
      <c r="AB383">
        <v>24</v>
      </c>
      <c r="AC383">
        <v>27</v>
      </c>
      <c r="AD383">
        <v>52</v>
      </c>
      <c r="AE383">
        <v>47</v>
      </c>
      <c r="AF383">
        <v>45</v>
      </c>
      <c r="AG383">
        <v>71</v>
      </c>
      <c r="AH383">
        <v>40</v>
      </c>
      <c r="AI383">
        <v>34</v>
      </c>
      <c r="AJ383">
        <v>101</v>
      </c>
      <c r="AK383">
        <v>72</v>
      </c>
      <c r="AL383">
        <v>59</v>
      </c>
      <c r="AM383">
        <v>154</v>
      </c>
      <c r="AN383">
        <v>107</v>
      </c>
      <c r="AO383">
        <v>82</v>
      </c>
      <c r="AP383">
        <v>194</v>
      </c>
      <c r="AQ383">
        <v>155</v>
      </c>
      <c r="AR383">
        <v>116</v>
      </c>
      <c r="AS383">
        <v>109</v>
      </c>
      <c r="AT383">
        <v>211</v>
      </c>
      <c r="AU383">
        <v>123</v>
      </c>
      <c r="AV383">
        <v>287</v>
      </c>
      <c r="AW383">
        <v>174</v>
      </c>
      <c r="AX383">
        <v>87</v>
      </c>
      <c r="AY383">
        <v>591</v>
      </c>
      <c r="AZ383">
        <v>482</v>
      </c>
      <c r="BA383">
        <v>160</v>
      </c>
      <c r="BB383">
        <v>907</v>
      </c>
      <c r="BC383">
        <v>1506</v>
      </c>
      <c r="BD383">
        <v>260</v>
      </c>
      <c r="BE383">
        <v>990</v>
      </c>
      <c r="BF383">
        <v>1229</v>
      </c>
      <c r="BG383">
        <v>1511</v>
      </c>
      <c r="BH383">
        <v>1669</v>
      </c>
    </row>
    <row r="384" spans="1:60">
      <c r="A384" t="s">
        <v>1282</v>
      </c>
      <c r="E384" t="s">
        <v>1282</v>
      </c>
      <c r="F384" t="s">
        <v>1282</v>
      </c>
      <c r="G384" t="s">
        <v>1282</v>
      </c>
      <c r="H384" t="s">
        <v>466</v>
      </c>
      <c r="I384">
        <v>41</v>
      </c>
      <c r="J384">
        <v>410</v>
      </c>
      <c r="K384" t="s">
        <v>249</v>
      </c>
      <c r="L384">
        <v>67</v>
      </c>
      <c r="M384">
        <v>670</v>
      </c>
      <c r="N384">
        <v>31612</v>
      </c>
      <c r="O384" t="s">
        <v>1283</v>
      </c>
      <c r="P384" t="s">
        <v>1283</v>
      </c>
      <c r="Q384" t="s">
        <v>1284</v>
      </c>
      <c r="R384">
        <v>8</v>
      </c>
      <c r="S384">
        <v>44</v>
      </c>
      <c r="T384">
        <v>39</v>
      </c>
      <c r="U384">
        <v>632</v>
      </c>
      <c r="V384">
        <v>1098</v>
      </c>
      <c r="W384">
        <v>212</v>
      </c>
      <c r="X384">
        <v>304</v>
      </c>
      <c r="Y384">
        <v>983</v>
      </c>
      <c r="Z384">
        <v>183</v>
      </c>
      <c r="AA384">
        <v>18</v>
      </c>
      <c r="AB384">
        <v>111</v>
      </c>
      <c r="AC384">
        <v>67</v>
      </c>
      <c r="AD384">
        <v>17</v>
      </c>
      <c r="AE384">
        <v>11</v>
      </c>
      <c r="AF384">
        <v>16</v>
      </c>
      <c r="AG384">
        <v>8</v>
      </c>
      <c r="AH384">
        <v>35</v>
      </c>
      <c r="AI384">
        <v>44</v>
      </c>
      <c r="AJ384">
        <v>0</v>
      </c>
      <c r="AK384">
        <v>41</v>
      </c>
      <c r="AL384">
        <v>52</v>
      </c>
      <c r="AM384">
        <v>46</v>
      </c>
      <c r="AN384">
        <v>104</v>
      </c>
      <c r="AO384">
        <v>66</v>
      </c>
      <c r="AP384">
        <v>54</v>
      </c>
      <c r="AQ384">
        <v>45</v>
      </c>
      <c r="AR384">
        <v>41</v>
      </c>
      <c r="AS384">
        <v>40</v>
      </c>
      <c r="AT384">
        <v>24</v>
      </c>
      <c r="AU384">
        <v>25</v>
      </c>
      <c r="AV384">
        <v>75</v>
      </c>
      <c r="AW384">
        <v>68</v>
      </c>
      <c r="AX384">
        <v>41</v>
      </c>
      <c r="AY384">
        <v>145</v>
      </c>
      <c r="AZ384">
        <v>250</v>
      </c>
      <c r="BA384">
        <v>102</v>
      </c>
      <c r="BB384">
        <v>99</v>
      </c>
      <c r="BC384">
        <v>437</v>
      </c>
      <c r="BD384">
        <v>114</v>
      </c>
      <c r="BE384">
        <v>308</v>
      </c>
      <c r="BF384">
        <v>704</v>
      </c>
      <c r="BG384">
        <v>212</v>
      </c>
      <c r="BH384">
        <v>413</v>
      </c>
    </row>
    <row r="385" spans="1:60">
      <c r="A385" t="s">
        <v>1285</v>
      </c>
      <c r="E385" t="s">
        <v>1285</v>
      </c>
      <c r="F385" t="s">
        <v>1285</v>
      </c>
      <c r="G385" t="s">
        <v>1285</v>
      </c>
      <c r="H385" t="s">
        <v>466</v>
      </c>
      <c r="I385">
        <v>41</v>
      </c>
      <c r="J385">
        <v>410</v>
      </c>
      <c r="K385" t="s">
        <v>249</v>
      </c>
      <c r="L385">
        <v>67</v>
      </c>
      <c r="M385">
        <v>670</v>
      </c>
      <c r="N385">
        <v>31613</v>
      </c>
      <c r="O385" t="s">
        <v>1286</v>
      </c>
      <c r="P385" t="s">
        <v>1286</v>
      </c>
      <c r="Q385" t="s">
        <v>1287</v>
      </c>
      <c r="R385">
        <v>306</v>
      </c>
      <c r="S385">
        <v>352</v>
      </c>
      <c r="T385">
        <v>160</v>
      </c>
      <c r="U385">
        <v>1965</v>
      </c>
      <c r="V385">
        <v>2482</v>
      </c>
      <c r="W385">
        <v>337</v>
      </c>
      <c r="X385">
        <v>572</v>
      </c>
      <c r="Y385">
        <v>1436</v>
      </c>
      <c r="Z385">
        <v>267</v>
      </c>
      <c r="AA385">
        <v>190</v>
      </c>
      <c r="AB385">
        <v>206</v>
      </c>
      <c r="AC385">
        <v>80</v>
      </c>
      <c r="AD385">
        <v>120</v>
      </c>
      <c r="AE385">
        <v>98</v>
      </c>
      <c r="AF385">
        <v>75</v>
      </c>
      <c r="AG385">
        <v>144</v>
      </c>
      <c r="AH385">
        <v>181</v>
      </c>
      <c r="AI385">
        <v>95</v>
      </c>
      <c r="AJ385">
        <v>230</v>
      </c>
      <c r="AK385">
        <v>127</v>
      </c>
      <c r="AL385">
        <v>81</v>
      </c>
      <c r="AM385">
        <v>103</v>
      </c>
      <c r="AN385">
        <v>168</v>
      </c>
      <c r="AO385">
        <v>103</v>
      </c>
      <c r="AP385">
        <v>145</v>
      </c>
      <c r="AQ385">
        <v>210</v>
      </c>
      <c r="AR385">
        <v>92</v>
      </c>
      <c r="AS385">
        <v>150</v>
      </c>
      <c r="AT385">
        <v>201</v>
      </c>
      <c r="AU385">
        <v>101</v>
      </c>
      <c r="AV385">
        <v>171</v>
      </c>
      <c r="AW385">
        <v>316</v>
      </c>
      <c r="AX385">
        <v>136</v>
      </c>
      <c r="AY385">
        <v>365</v>
      </c>
      <c r="AZ385">
        <v>642</v>
      </c>
      <c r="BA385">
        <v>161</v>
      </c>
      <c r="BB385">
        <v>298</v>
      </c>
      <c r="BC385">
        <v>662</v>
      </c>
      <c r="BD385">
        <v>153</v>
      </c>
      <c r="BE385">
        <v>648</v>
      </c>
      <c r="BF385">
        <v>1198</v>
      </c>
      <c r="BG385">
        <v>1238</v>
      </c>
      <c r="BH385">
        <v>1511</v>
      </c>
    </row>
    <row r="386" spans="1:60">
      <c r="A386" t="s">
        <v>1288</v>
      </c>
      <c r="F386" t="s">
        <v>1288</v>
      </c>
      <c r="G386" t="s">
        <v>1288</v>
      </c>
      <c r="H386" t="s">
        <v>466</v>
      </c>
      <c r="I386">
        <v>41</v>
      </c>
      <c r="J386">
        <v>410</v>
      </c>
      <c r="K386" t="s">
        <v>249</v>
      </c>
      <c r="L386">
        <v>67</v>
      </c>
      <c r="M386">
        <v>670</v>
      </c>
      <c r="N386">
        <v>31614</v>
      </c>
      <c r="P386" t="s">
        <v>1289</v>
      </c>
      <c r="Q386" t="s">
        <v>1290</v>
      </c>
      <c r="S386">
        <v>59</v>
      </c>
      <c r="T386">
        <v>62</v>
      </c>
      <c r="V386">
        <v>2324</v>
      </c>
      <c r="W386">
        <v>346</v>
      </c>
      <c r="Y386">
        <v>758</v>
      </c>
      <c r="Z386">
        <v>187</v>
      </c>
      <c r="AB386">
        <v>52</v>
      </c>
      <c r="AC386">
        <v>76</v>
      </c>
      <c r="AE386">
        <v>39</v>
      </c>
      <c r="AF386">
        <v>35</v>
      </c>
      <c r="AH386">
        <v>71</v>
      </c>
      <c r="AI386">
        <v>69</v>
      </c>
      <c r="AK386">
        <v>102</v>
      </c>
      <c r="AL386">
        <v>93</v>
      </c>
      <c r="AN386">
        <v>24</v>
      </c>
      <c r="AO386">
        <v>27</v>
      </c>
      <c r="AQ386">
        <v>125</v>
      </c>
      <c r="AR386">
        <v>103</v>
      </c>
      <c r="AT386">
        <v>76</v>
      </c>
      <c r="AU386">
        <v>56</v>
      </c>
      <c r="AW386">
        <v>154</v>
      </c>
      <c r="AX386">
        <v>80</v>
      </c>
      <c r="AZ386">
        <v>341</v>
      </c>
      <c r="BA386">
        <v>121</v>
      </c>
      <c r="BC386">
        <v>696</v>
      </c>
      <c r="BD386">
        <v>161</v>
      </c>
      <c r="BF386">
        <v>1141</v>
      </c>
      <c r="BH386">
        <v>455</v>
      </c>
    </row>
    <row r="387" spans="1:60">
      <c r="A387" t="s">
        <v>1291</v>
      </c>
      <c r="F387" t="s">
        <v>1291</v>
      </c>
      <c r="G387" t="s">
        <v>1291</v>
      </c>
      <c r="H387" t="s">
        <v>466</v>
      </c>
      <c r="I387">
        <v>41</v>
      </c>
      <c r="J387">
        <v>410</v>
      </c>
      <c r="K387" t="s">
        <v>249</v>
      </c>
      <c r="L387">
        <v>67</v>
      </c>
      <c r="M387">
        <v>670</v>
      </c>
      <c r="N387">
        <v>31615</v>
      </c>
      <c r="P387" t="s">
        <v>1292</v>
      </c>
      <c r="Q387" t="s">
        <v>1293</v>
      </c>
      <c r="S387">
        <v>327</v>
      </c>
      <c r="T387">
        <v>143</v>
      </c>
      <c r="V387">
        <v>2438</v>
      </c>
      <c r="W387">
        <v>341</v>
      </c>
      <c r="Y387">
        <v>747</v>
      </c>
      <c r="Z387">
        <v>163</v>
      </c>
      <c r="AB387">
        <v>17</v>
      </c>
      <c r="AC387">
        <v>27</v>
      </c>
      <c r="AE387">
        <v>82</v>
      </c>
      <c r="AF387">
        <v>68</v>
      </c>
      <c r="AH387">
        <v>15</v>
      </c>
      <c r="AI387">
        <v>25</v>
      </c>
      <c r="AK387">
        <v>14</v>
      </c>
      <c r="AL387">
        <v>22</v>
      </c>
      <c r="AN387">
        <v>31</v>
      </c>
      <c r="AO387">
        <v>28</v>
      </c>
      <c r="AQ387">
        <v>58</v>
      </c>
      <c r="AR387">
        <v>51</v>
      </c>
      <c r="AT387">
        <v>64</v>
      </c>
      <c r="AU387">
        <v>77</v>
      </c>
      <c r="AW387">
        <v>331</v>
      </c>
      <c r="AX387">
        <v>132</v>
      </c>
      <c r="AZ387">
        <v>449</v>
      </c>
      <c r="BA387">
        <v>135</v>
      </c>
      <c r="BC387">
        <v>650</v>
      </c>
      <c r="BD387">
        <v>166</v>
      </c>
      <c r="BF387">
        <v>1269</v>
      </c>
      <c r="BH387">
        <v>452</v>
      </c>
    </row>
    <row r="388" spans="1:60">
      <c r="A388" t="s">
        <v>1294</v>
      </c>
      <c r="F388" t="s">
        <v>1294</v>
      </c>
      <c r="G388" t="s">
        <v>1294</v>
      </c>
      <c r="H388" t="s">
        <v>466</v>
      </c>
      <c r="I388">
        <v>41</v>
      </c>
      <c r="J388">
        <v>410</v>
      </c>
      <c r="K388" t="s">
        <v>249</v>
      </c>
      <c r="L388">
        <v>67</v>
      </c>
      <c r="M388">
        <v>670</v>
      </c>
      <c r="N388">
        <v>31616</v>
      </c>
      <c r="P388" t="s">
        <v>1295</v>
      </c>
      <c r="Q388" t="s">
        <v>1296</v>
      </c>
      <c r="S388">
        <v>70</v>
      </c>
      <c r="T388">
        <v>68</v>
      </c>
      <c r="V388">
        <v>1104</v>
      </c>
      <c r="W388">
        <v>244</v>
      </c>
      <c r="Y388">
        <v>923</v>
      </c>
      <c r="Z388">
        <v>197</v>
      </c>
      <c r="AB388">
        <v>14</v>
      </c>
      <c r="AC388">
        <v>22</v>
      </c>
      <c r="AE388">
        <v>32</v>
      </c>
      <c r="AF388">
        <v>38</v>
      </c>
      <c r="AH388">
        <v>51</v>
      </c>
      <c r="AI388">
        <v>36</v>
      </c>
      <c r="AK388">
        <v>102</v>
      </c>
      <c r="AL388">
        <v>66</v>
      </c>
      <c r="AN388">
        <v>144</v>
      </c>
      <c r="AO388">
        <v>96</v>
      </c>
      <c r="AQ388">
        <v>84</v>
      </c>
      <c r="AR388">
        <v>62</v>
      </c>
      <c r="AT388">
        <v>107</v>
      </c>
      <c r="AU388">
        <v>64</v>
      </c>
      <c r="AW388">
        <v>100</v>
      </c>
      <c r="AX388">
        <v>65</v>
      </c>
      <c r="AZ388">
        <v>322</v>
      </c>
      <c r="BA388">
        <v>114</v>
      </c>
      <c r="BC388">
        <v>502</v>
      </c>
      <c r="BD388">
        <v>166</v>
      </c>
      <c r="BF388">
        <v>149</v>
      </c>
      <c r="BH388">
        <v>1369</v>
      </c>
    </row>
    <row r="389" spans="1:60">
      <c r="A389" t="s">
        <v>1297</v>
      </c>
      <c r="F389" t="s">
        <v>1297</v>
      </c>
      <c r="G389" t="s">
        <v>1297</v>
      </c>
      <c r="H389" t="s">
        <v>466</v>
      </c>
      <c r="I389">
        <v>41</v>
      </c>
      <c r="J389">
        <v>410</v>
      </c>
      <c r="K389" t="s">
        <v>249</v>
      </c>
      <c r="L389">
        <v>67</v>
      </c>
      <c r="M389">
        <v>670</v>
      </c>
      <c r="N389">
        <v>31617</v>
      </c>
      <c r="P389" t="s">
        <v>1298</v>
      </c>
      <c r="Q389" t="s">
        <v>1299</v>
      </c>
      <c r="S389">
        <v>34</v>
      </c>
      <c r="T389">
        <v>48</v>
      </c>
      <c r="V389">
        <v>1223</v>
      </c>
      <c r="W389">
        <v>266</v>
      </c>
      <c r="Y389">
        <v>1860</v>
      </c>
      <c r="Z389">
        <v>351</v>
      </c>
      <c r="AB389">
        <v>83</v>
      </c>
      <c r="AC389">
        <v>60</v>
      </c>
      <c r="AE389">
        <v>11</v>
      </c>
      <c r="AF389">
        <v>18</v>
      </c>
      <c r="AH389">
        <v>126</v>
      </c>
      <c r="AI389">
        <v>93</v>
      </c>
      <c r="AK389">
        <v>146</v>
      </c>
      <c r="AL389">
        <v>99</v>
      </c>
      <c r="AN389">
        <v>39</v>
      </c>
      <c r="AO389">
        <v>40</v>
      </c>
      <c r="AQ389">
        <v>141</v>
      </c>
      <c r="AR389">
        <v>83</v>
      </c>
      <c r="AT389">
        <v>25</v>
      </c>
      <c r="AU389">
        <v>30</v>
      </c>
      <c r="AW389">
        <v>230</v>
      </c>
      <c r="AX389">
        <v>118</v>
      </c>
      <c r="AZ389">
        <v>535</v>
      </c>
      <c r="BA389">
        <v>187</v>
      </c>
      <c r="BC389">
        <v>984</v>
      </c>
      <c r="BD389">
        <v>241</v>
      </c>
      <c r="BF389">
        <v>5</v>
      </c>
      <c r="BH389">
        <v>2270</v>
      </c>
    </row>
    <row r="390" spans="1:60">
      <c r="A390" t="s">
        <v>1300</v>
      </c>
      <c r="B390" t="s">
        <v>1301</v>
      </c>
      <c r="H390" t="s">
        <v>466</v>
      </c>
      <c r="I390">
        <v>41</v>
      </c>
      <c r="J390">
        <v>410</v>
      </c>
      <c r="K390" t="s">
        <v>249</v>
      </c>
      <c r="L390">
        <v>67</v>
      </c>
      <c r="M390">
        <v>670</v>
      </c>
      <c r="N390">
        <v>31700</v>
      </c>
    </row>
    <row r="391" spans="1:60">
      <c r="A391" t="s">
        <v>1302</v>
      </c>
      <c r="C391" t="s">
        <v>1302</v>
      </c>
      <c r="H391" t="s">
        <v>466</v>
      </c>
      <c r="I391">
        <v>41</v>
      </c>
      <c r="J391">
        <v>410</v>
      </c>
      <c r="K391" t="s">
        <v>249</v>
      </c>
      <c r="L391">
        <v>67</v>
      </c>
      <c r="M391">
        <v>670</v>
      </c>
      <c r="N391">
        <v>31701</v>
      </c>
    </row>
    <row r="392" spans="1:60">
      <c r="A392" t="s">
        <v>1303</v>
      </c>
      <c r="C392" t="s">
        <v>1303</v>
      </c>
      <c r="D392" t="s">
        <v>1303</v>
      </c>
      <c r="H392" t="s">
        <v>466</v>
      </c>
      <c r="I392">
        <v>41</v>
      </c>
      <c r="J392">
        <v>410</v>
      </c>
      <c r="K392" t="s">
        <v>249</v>
      </c>
      <c r="L392">
        <v>67</v>
      </c>
      <c r="M392">
        <v>670</v>
      </c>
      <c r="N392">
        <v>31702</v>
      </c>
    </row>
    <row r="393" spans="1:60">
      <c r="A393" t="s">
        <v>1304</v>
      </c>
      <c r="D393" t="s">
        <v>1304</v>
      </c>
      <c r="E393" t="s">
        <v>1304</v>
      </c>
      <c r="F393" t="s">
        <v>1304</v>
      </c>
      <c r="G393" t="s">
        <v>1304</v>
      </c>
      <c r="H393" t="s">
        <v>466</v>
      </c>
      <c r="I393">
        <v>41</v>
      </c>
      <c r="J393">
        <v>410</v>
      </c>
      <c r="K393" t="s">
        <v>249</v>
      </c>
      <c r="L393">
        <v>67</v>
      </c>
      <c r="M393">
        <v>670</v>
      </c>
      <c r="N393">
        <v>31703</v>
      </c>
      <c r="O393" t="s">
        <v>328</v>
      </c>
      <c r="P393" t="s">
        <v>328</v>
      </c>
      <c r="Q393" t="s">
        <v>1305</v>
      </c>
      <c r="R393">
        <v>88</v>
      </c>
      <c r="S393">
        <v>199</v>
      </c>
      <c r="T393">
        <v>85</v>
      </c>
      <c r="U393">
        <v>2209</v>
      </c>
      <c r="V393">
        <v>2356</v>
      </c>
      <c r="W393">
        <v>298</v>
      </c>
      <c r="X393">
        <v>536</v>
      </c>
      <c r="Y393">
        <v>653</v>
      </c>
      <c r="Z393">
        <v>183</v>
      </c>
      <c r="AA393">
        <v>37</v>
      </c>
      <c r="AB393">
        <v>63</v>
      </c>
      <c r="AC393">
        <v>42</v>
      </c>
      <c r="AD393">
        <v>56</v>
      </c>
      <c r="AE393">
        <v>18</v>
      </c>
      <c r="AF393">
        <v>21</v>
      </c>
      <c r="AG393">
        <v>62</v>
      </c>
      <c r="AH393">
        <v>61</v>
      </c>
      <c r="AI393">
        <v>43</v>
      </c>
      <c r="AJ393">
        <v>73</v>
      </c>
      <c r="AK393">
        <v>56</v>
      </c>
      <c r="AL393">
        <v>38</v>
      </c>
      <c r="AM393">
        <v>74</v>
      </c>
      <c r="AN393">
        <v>22</v>
      </c>
      <c r="AO393">
        <v>24</v>
      </c>
      <c r="AP393">
        <v>86</v>
      </c>
      <c r="AQ393">
        <v>111</v>
      </c>
      <c r="AR393">
        <v>63</v>
      </c>
      <c r="AS393">
        <v>106</v>
      </c>
      <c r="AT393">
        <v>129</v>
      </c>
      <c r="AU393">
        <v>87</v>
      </c>
      <c r="AV393">
        <v>233</v>
      </c>
      <c r="AW393">
        <v>228</v>
      </c>
      <c r="AX393">
        <v>104</v>
      </c>
      <c r="AY393">
        <v>485</v>
      </c>
      <c r="AZ393">
        <v>315</v>
      </c>
      <c r="BA393">
        <v>100</v>
      </c>
      <c r="BB393">
        <v>361</v>
      </c>
      <c r="BC393">
        <v>547</v>
      </c>
      <c r="BD393">
        <v>139</v>
      </c>
      <c r="BE393">
        <v>1069</v>
      </c>
      <c r="BF393">
        <v>1132</v>
      </c>
      <c r="BG393">
        <v>498</v>
      </c>
      <c r="BH393">
        <v>467</v>
      </c>
    </row>
    <row r="394" spans="1:60">
      <c r="A394" t="s">
        <v>1306</v>
      </c>
      <c r="D394" t="s">
        <v>1306</v>
      </c>
      <c r="E394" t="s">
        <v>1306</v>
      </c>
      <c r="F394" t="s">
        <v>1306</v>
      </c>
      <c r="G394" t="s">
        <v>1306</v>
      </c>
      <c r="H394" t="s">
        <v>466</v>
      </c>
      <c r="I394">
        <v>41</v>
      </c>
      <c r="J394">
        <v>410</v>
      </c>
      <c r="K394" t="s">
        <v>249</v>
      </c>
      <c r="L394">
        <v>67</v>
      </c>
      <c r="M394">
        <v>670</v>
      </c>
      <c r="N394">
        <v>31704</v>
      </c>
      <c r="O394" t="s">
        <v>329</v>
      </c>
      <c r="P394" t="s">
        <v>329</v>
      </c>
      <c r="Q394" t="s">
        <v>1307</v>
      </c>
      <c r="R394">
        <v>161</v>
      </c>
      <c r="S394">
        <v>144</v>
      </c>
      <c r="T394">
        <v>82</v>
      </c>
      <c r="U394">
        <v>3244</v>
      </c>
      <c r="V394">
        <v>3592</v>
      </c>
      <c r="W394">
        <v>406</v>
      </c>
      <c r="X394">
        <v>798</v>
      </c>
      <c r="Y394">
        <v>1904</v>
      </c>
      <c r="Z394">
        <v>284</v>
      </c>
      <c r="AA394">
        <v>117</v>
      </c>
      <c r="AB394">
        <v>97</v>
      </c>
      <c r="AC394">
        <v>78</v>
      </c>
      <c r="AD394">
        <v>115</v>
      </c>
      <c r="AE394">
        <v>49</v>
      </c>
      <c r="AF394">
        <v>40</v>
      </c>
      <c r="AG394">
        <v>42</v>
      </c>
      <c r="AH394">
        <v>55</v>
      </c>
      <c r="AI394">
        <v>40</v>
      </c>
      <c r="AJ394">
        <v>71</v>
      </c>
      <c r="AK394">
        <v>10</v>
      </c>
      <c r="AL394">
        <v>15</v>
      </c>
      <c r="AM394">
        <v>130</v>
      </c>
      <c r="AN394">
        <v>125</v>
      </c>
      <c r="AO394">
        <v>78</v>
      </c>
      <c r="AP394">
        <v>148</v>
      </c>
      <c r="AQ394">
        <v>109</v>
      </c>
      <c r="AR394">
        <v>63</v>
      </c>
      <c r="AS394">
        <v>158</v>
      </c>
      <c r="AT394">
        <v>90</v>
      </c>
      <c r="AU394">
        <v>55</v>
      </c>
      <c r="AV394">
        <v>265</v>
      </c>
      <c r="AW394">
        <v>279</v>
      </c>
      <c r="AX394">
        <v>114</v>
      </c>
      <c r="AY394">
        <v>657</v>
      </c>
      <c r="AZ394">
        <v>861</v>
      </c>
      <c r="BA394">
        <v>190</v>
      </c>
      <c r="BB394">
        <v>574</v>
      </c>
      <c r="BC394">
        <v>1334</v>
      </c>
      <c r="BD394">
        <v>220</v>
      </c>
      <c r="BE394">
        <v>1771</v>
      </c>
      <c r="BF394">
        <v>2219</v>
      </c>
      <c r="BG394">
        <v>508</v>
      </c>
      <c r="BH394">
        <v>669</v>
      </c>
    </row>
    <row r="395" spans="1:60">
      <c r="A395" t="s">
        <v>1308</v>
      </c>
      <c r="E395" t="s">
        <v>1308</v>
      </c>
      <c r="F395" t="s">
        <v>1308</v>
      </c>
      <c r="G395" t="s">
        <v>1308</v>
      </c>
      <c r="H395" t="s">
        <v>466</v>
      </c>
      <c r="I395">
        <v>41</v>
      </c>
      <c r="J395">
        <v>410</v>
      </c>
      <c r="K395" t="s">
        <v>249</v>
      </c>
      <c r="L395">
        <v>67</v>
      </c>
      <c r="M395">
        <v>670</v>
      </c>
      <c r="N395">
        <v>31705</v>
      </c>
      <c r="O395" t="s">
        <v>392</v>
      </c>
      <c r="P395" t="s">
        <v>392</v>
      </c>
      <c r="Q395" t="s">
        <v>1309</v>
      </c>
      <c r="R395">
        <v>71</v>
      </c>
      <c r="S395">
        <v>378</v>
      </c>
      <c r="T395">
        <v>167</v>
      </c>
      <c r="U395">
        <v>1943</v>
      </c>
      <c r="V395">
        <v>2110</v>
      </c>
      <c r="W395">
        <v>278</v>
      </c>
      <c r="X395">
        <v>360</v>
      </c>
      <c r="Y395">
        <v>425</v>
      </c>
      <c r="Z395">
        <v>126</v>
      </c>
      <c r="AA395">
        <v>135</v>
      </c>
      <c r="AB395">
        <v>250</v>
      </c>
      <c r="AC395">
        <v>113</v>
      </c>
      <c r="AD395">
        <v>85</v>
      </c>
      <c r="AE395">
        <v>112</v>
      </c>
      <c r="AF395">
        <v>66</v>
      </c>
      <c r="AG395">
        <v>72</v>
      </c>
      <c r="AH395">
        <v>138</v>
      </c>
      <c r="AI395">
        <v>86</v>
      </c>
      <c r="AJ395">
        <v>117</v>
      </c>
      <c r="AK395">
        <v>63</v>
      </c>
      <c r="AL395">
        <v>42</v>
      </c>
      <c r="AM395">
        <v>135</v>
      </c>
      <c r="AN395">
        <v>68</v>
      </c>
      <c r="AO395">
        <v>48</v>
      </c>
      <c r="AP395">
        <v>92</v>
      </c>
      <c r="AQ395">
        <v>74</v>
      </c>
      <c r="AR395">
        <v>38</v>
      </c>
      <c r="AS395">
        <v>43</v>
      </c>
      <c r="AT395">
        <v>67</v>
      </c>
      <c r="AU395">
        <v>45</v>
      </c>
      <c r="AV395">
        <v>271</v>
      </c>
      <c r="AW395">
        <v>171</v>
      </c>
      <c r="AX395">
        <v>95</v>
      </c>
      <c r="AY395">
        <v>216</v>
      </c>
      <c r="AZ395">
        <v>363</v>
      </c>
      <c r="BA395">
        <v>95</v>
      </c>
      <c r="BB395">
        <v>276</v>
      </c>
      <c r="BC395">
        <v>336</v>
      </c>
      <c r="BD395">
        <v>117</v>
      </c>
      <c r="BE395">
        <v>596</v>
      </c>
      <c r="BF395">
        <v>731</v>
      </c>
      <c r="BG395">
        <v>866</v>
      </c>
      <c r="BH395">
        <v>973</v>
      </c>
    </row>
    <row r="396" spans="1:60">
      <c r="A396" t="s">
        <v>1310</v>
      </c>
      <c r="E396" t="s">
        <v>1310</v>
      </c>
      <c r="F396" t="s">
        <v>1310</v>
      </c>
      <c r="G396" t="s">
        <v>1310</v>
      </c>
      <c r="H396" t="s">
        <v>466</v>
      </c>
      <c r="I396">
        <v>41</v>
      </c>
      <c r="J396">
        <v>410</v>
      </c>
      <c r="K396" t="s">
        <v>249</v>
      </c>
      <c r="L396">
        <v>67</v>
      </c>
      <c r="M396">
        <v>670</v>
      </c>
      <c r="N396">
        <v>31706</v>
      </c>
      <c r="O396" t="s">
        <v>393</v>
      </c>
      <c r="P396" t="s">
        <v>393</v>
      </c>
      <c r="Q396" t="s">
        <v>1311</v>
      </c>
      <c r="R396">
        <v>221</v>
      </c>
      <c r="S396">
        <v>214</v>
      </c>
      <c r="T396">
        <v>90</v>
      </c>
      <c r="U396">
        <v>1815</v>
      </c>
      <c r="V396">
        <v>2095</v>
      </c>
      <c r="W396">
        <v>315</v>
      </c>
      <c r="X396">
        <v>583</v>
      </c>
      <c r="Y396">
        <v>852</v>
      </c>
      <c r="Z396">
        <v>196</v>
      </c>
      <c r="AA396">
        <v>89</v>
      </c>
      <c r="AB396">
        <v>194</v>
      </c>
      <c r="AC396">
        <v>93</v>
      </c>
      <c r="AD396">
        <v>92</v>
      </c>
      <c r="AE396">
        <v>97</v>
      </c>
      <c r="AF396">
        <v>69</v>
      </c>
      <c r="AG396">
        <v>146</v>
      </c>
      <c r="AH396">
        <v>97</v>
      </c>
      <c r="AI396">
        <v>66</v>
      </c>
      <c r="AJ396">
        <v>129</v>
      </c>
      <c r="AK396">
        <v>99</v>
      </c>
      <c r="AL396">
        <v>72</v>
      </c>
      <c r="AM396">
        <v>148</v>
      </c>
      <c r="AN396">
        <v>140</v>
      </c>
      <c r="AO396">
        <v>89</v>
      </c>
      <c r="AP396">
        <v>170</v>
      </c>
      <c r="AQ396">
        <v>95</v>
      </c>
      <c r="AR396">
        <v>66</v>
      </c>
      <c r="AS396">
        <v>185</v>
      </c>
      <c r="AT396">
        <v>125</v>
      </c>
      <c r="AU396">
        <v>83</v>
      </c>
      <c r="AV396">
        <v>244</v>
      </c>
      <c r="AW396">
        <v>199</v>
      </c>
      <c r="AX396">
        <v>97</v>
      </c>
      <c r="AY396">
        <v>356</v>
      </c>
      <c r="AZ396">
        <v>508</v>
      </c>
      <c r="BA396">
        <v>157</v>
      </c>
      <c r="BB396">
        <v>213</v>
      </c>
      <c r="BC396">
        <v>354</v>
      </c>
      <c r="BD396">
        <v>118</v>
      </c>
      <c r="BE396">
        <v>460</v>
      </c>
      <c r="BF396">
        <v>567</v>
      </c>
      <c r="BG396">
        <v>1308</v>
      </c>
      <c r="BH396">
        <v>1350</v>
      </c>
    </row>
    <row r="397" spans="1:60">
      <c r="A397" t="s">
        <v>1312</v>
      </c>
      <c r="B397" t="s">
        <v>1313</v>
      </c>
      <c r="C397" t="s">
        <v>1313</v>
      </c>
      <c r="H397" t="s">
        <v>466</v>
      </c>
      <c r="I397">
        <v>41</v>
      </c>
      <c r="J397">
        <v>410</v>
      </c>
      <c r="K397" t="s">
        <v>249</v>
      </c>
      <c r="L397">
        <v>67</v>
      </c>
      <c r="M397">
        <v>670</v>
      </c>
      <c r="N397">
        <v>31800</v>
      </c>
    </row>
    <row r="398" spans="1:60">
      <c r="A398" t="s">
        <v>1314</v>
      </c>
      <c r="D398" t="s">
        <v>1314</v>
      </c>
      <c r="H398" t="s">
        <v>466</v>
      </c>
      <c r="I398">
        <v>41</v>
      </c>
      <c r="J398">
        <v>410</v>
      </c>
      <c r="K398" t="s">
        <v>249</v>
      </c>
      <c r="L398">
        <v>67</v>
      </c>
      <c r="M398">
        <v>670</v>
      </c>
      <c r="N398">
        <v>31801</v>
      </c>
    </row>
    <row r="399" spans="1:60">
      <c r="A399" t="s">
        <v>1315</v>
      </c>
      <c r="D399" t="s">
        <v>1315</v>
      </c>
      <c r="H399" t="s">
        <v>466</v>
      </c>
      <c r="I399">
        <v>41</v>
      </c>
      <c r="J399">
        <v>410</v>
      </c>
      <c r="K399" t="s">
        <v>249</v>
      </c>
      <c r="L399">
        <v>67</v>
      </c>
      <c r="M399">
        <v>670</v>
      </c>
      <c r="N399">
        <v>31802</v>
      </c>
    </row>
    <row r="400" spans="1:60">
      <c r="A400" t="s">
        <v>1316</v>
      </c>
      <c r="D400" t="s">
        <v>1316</v>
      </c>
      <c r="H400" t="s">
        <v>466</v>
      </c>
      <c r="I400">
        <v>41</v>
      </c>
      <c r="J400">
        <v>410</v>
      </c>
      <c r="K400" t="s">
        <v>249</v>
      </c>
      <c r="L400">
        <v>67</v>
      </c>
      <c r="M400">
        <v>670</v>
      </c>
      <c r="N400">
        <v>31803</v>
      </c>
    </row>
    <row r="401" spans="1:60">
      <c r="A401" t="s">
        <v>1317</v>
      </c>
      <c r="E401" t="s">
        <v>1317</v>
      </c>
      <c r="F401" t="s">
        <v>1317</v>
      </c>
      <c r="G401" t="s">
        <v>1317</v>
      </c>
      <c r="H401" t="s">
        <v>466</v>
      </c>
      <c r="I401">
        <v>41</v>
      </c>
      <c r="J401">
        <v>410</v>
      </c>
      <c r="K401" t="s">
        <v>249</v>
      </c>
      <c r="L401">
        <v>67</v>
      </c>
      <c r="M401">
        <v>670</v>
      </c>
      <c r="N401">
        <v>31804</v>
      </c>
      <c r="O401" t="s">
        <v>394</v>
      </c>
      <c r="P401" t="s">
        <v>394</v>
      </c>
      <c r="Q401" t="s">
        <v>1318</v>
      </c>
      <c r="R401">
        <v>47</v>
      </c>
      <c r="S401">
        <v>235</v>
      </c>
      <c r="T401">
        <v>125</v>
      </c>
      <c r="U401">
        <v>1662</v>
      </c>
      <c r="V401">
        <v>2072</v>
      </c>
      <c r="W401">
        <v>301</v>
      </c>
      <c r="X401">
        <v>1049</v>
      </c>
      <c r="Y401">
        <v>1347</v>
      </c>
      <c r="Z401">
        <v>250</v>
      </c>
      <c r="AA401">
        <v>42</v>
      </c>
      <c r="AB401">
        <v>14</v>
      </c>
      <c r="AC401">
        <v>25</v>
      </c>
      <c r="AD401">
        <v>35</v>
      </c>
      <c r="AE401">
        <v>68</v>
      </c>
      <c r="AF401">
        <v>56</v>
      </c>
      <c r="AG401">
        <v>25</v>
      </c>
      <c r="AH401">
        <v>36</v>
      </c>
      <c r="AI401">
        <v>32</v>
      </c>
      <c r="AJ401">
        <v>98</v>
      </c>
      <c r="AK401">
        <v>94</v>
      </c>
      <c r="AL401">
        <v>81</v>
      </c>
      <c r="AM401">
        <v>53</v>
      </c>
      <c r="AN401">
        <v>161</v>
      </c>
      <c r="AO401">
        <v>78</v>
      </c>
      <c r="AP401">
        <v>101</v>
      </c>
      <c r="AQ401">
        <v>24</v>
      </c>
      <c r="AR401">
        <v>29</v>
      </c>
      <c r="AS401">
        <v>46</v>
      </c>
      <c r="AT401">
        <v>148</v>
      </c>
      <c r="AU401">
        <v>101</v>
      </c>
      <c r="AV401">
        <v>181</v>
      </c>
      <c r="AW401">
        <v>136</v>
      </c>
      <c r="AX401">
        <v>72</v>
      </c>
      <c r="AY401">
        <v>316</v>
      </c>
      <c r="AZ401">
        <v>310</v>
      </c>
      <c r="BA401">
        <v>96</v>
      </c>
      <c r="BB401">
        <v>661</v>
      </c>
      <c r="BC401">
        <v>933</v>
      </c>
      <c r="BD401">
        <v>178</v>
      </c>
      <c r="BE401">
        <v>1132</v>
      </c>
      <c r="BF401">
        <v>1475</v>
      </c>
      <c r="BG401">
        <v>417</v>
      </c>
      <c r="BH401">
        <v>501</v>
      </c>
    </row>
    <row r="402" spans="1:60">
      <c r="A402" t="s">
        <v>1319</v>
      </c>
      <c r="E402" t="s">
        <v>1319</v>
      </c>
      <c r="F402" t="s">
        <v>1319</v>
      </c>
      <c r="G402" t="s">
        <v>1319</v>
      </c>
      <c r="H402" t="s">
        <v>466</v>
      </c>
      <c r="I402">
        <v>41</v>
      </c>
      <c r="J402">
        <v>410</v>
      </c>
      <c r="K402" t="s">
        <v>249</v>
      </c>
      <c r="L402">
        <v>67</v>
      </c>
      <c r="M402">
        <v>670</v>
      </c>
      <c r="N402">
        <v>31805</v>
      </c>
      <c r="O402" t="s">
        <v>395</v>
      </c>
      <c r="P402" t="s">
        <v>395</v>
      </c>
      <c r="Q402" t="s">
        <v>1320</v>
      </c>
      <c r="R402">
        <v>122</v>
      </c>
      <c r="S402">
        <v>96</v>
      </c>
      <c r="T402">
        <v>68</v>
      </c>
      <c r="U402">
        <v>2211</v>
      </c>
      <c r="V402">
        <v>2714</v>
      </c>
      <c r="W402">
        <v>347</v>
      </c>
      <c r="X402">
        <v>1482</v>
      </c>
      <c r="Y402">
        <v>1949</v>
      </c>
      <c r="Z402">
        <v>262</v>
      </c>
      <c r="AA402">
        <v>39</v>
      </c>
      <c r="AB402">
        <v>13</v>
      </c>
      <c r="AC402">
        <v>21</v>
      </c>
      <c r="AD402">
        <v>17</v>
      </c>
      <c r="AE402">
        <v>0</v>
      </c>
      <c r="AF402">
        <v>17</v>
      </c>
      <c r="AG402">
        <v>13</v>
      </c>
      <c r="AH402">
        <v>42</v>
      </c>
      <c r="AI402">
        <v>38</v>
      </c>
      <c r="AJ402">
        <v>48</v>
      </c>
      <c r="AK402">
        <v>116</v>
      </c>
      <c r="AL402">
        <v>93</v>
      </c>
      <c r="AM402">
        <v>13</v>
      </c>
      <c r="AN402">
        <v>62</v>
      </c>
      <c r="AO402">
        <v>61</v>
      </c>
      <c r="AP402">
        <v>114</v>
      </c>
      <c r="AQ402">
        <v>113</v>
      </c>
      <c r="AR402">
        <v>74</v>
      </c>
      <c r="AS402">
        <v>89</v>
      </c>
      <c r="AT402">
        <v>42</v>
      </c>
      <c r="AU402">
        <v>40</v>
      </c>
      <c r="AV402">
        <v>227</v>
      </c>
      <c r="AW402">
        <v>108</v>
      </c>
      <c r="AX402">
        <v>77</v>
      </c>
      <c r="AY402">
        <v>591</v>
      </c>
      <c r="AZ402">
        <v>493</v>
      </c>
      <c r="BA402">
        <v>151</v>
      </c>
      <c r="BB402">
        <v>849</v>
      </c>
      <c r="BC402">
        <v>1547</v>
      </c>
      <c r="BD402">
        <v>223</v>
      </c>
      <c r="BE402">
        <v>1718</v>
      </c>
      <c r="BF402">
        <v>2091</v>
      </c>
      <c r="BG402">
        <v>282</v>
      </c>
      <c r="BH402">
        <v>290</v>
      </c>
    </row>
    <row r="403" spans="1:60">
      <c r="A403" t="s">
        <v>1321</v>
      </c>
      <c r="E403" t="s">
        <v>1321</v>
      </c>
      <c r="F403" t="s">
        <v>1321</v>
      </c>
      <c r="G403" t="s">
        <v>1321</v>
      </c>
      <c r="H403" t="s">
        <v>466</v>
      </c>
      <c r="I403">
        <v>41</v>
      </c>
      <c r="J403">
        <v>410</v>
      </c>
      <c r="K403" t="s">
        <v>249</v>
      </c>
      <c r="L403">
        <v>67</v>
      </c>
      <c r="M403">
        <v>670</v>
      </c>
      <c r="N403">
        <v>31806</v>
      </c>
      <c r="O403" t="s">
        <v>396</v>
      </c>
      <c r="P403" t="s">
        <v>396</v>
      </c>
      <c r="Q403" t="s">
        <v>1322</v>
      </c>
      <c r="R403">
        <v>213</v>
      </c>
      <c r="S403">
        <v>67</v>
      </c>
      <c r="T403">
        <v>65</v>
      </c>
      <c r="U403">
        <v>1923</v>
      </c>
      <c r="V403">
        <v>2135</v>
      </c>
      <c r="W403">
        <v>275</v>
      </c>
      <c r="X403">
        <v>1240</v>
      </c>
      <c r="Y403">
        <v>1388</v>
      </c>
      <c r="Z403">
        <v>205</v>
      </c>
      <c r="AA403">
        <v>31</v>
      </c>
      <c r="AB403">
        <v>47</v>
      </c>
      <c r="AC403">
        <v>39</v>
      </c>
      <c r="AD403">
        <v>9</v>
      </c>
      <c r="AE403">
        <v>47</v>
      </c>
      <c r="AF403">
        <v>35</v>
      </c>
      <c r="AG403">
        <v>61</v>
      </c>
      <c r="AH403">
        <v>58</v>
      </c>
      <c r="AI403">
        <v>55</v>
      </c>
      <c r="AJ403">
        <v>66</v>
      </c>
      <c r="AK403">
        <v>35</v>
      </c>
      <c r="AL403">
        <v>30</v>
      </c>
      <c r="AM403">
        <v>52</v>
      </c>
      <c r="AN403">
        <v>54</v>
      </c>
      <c r="AO403">
        <v>36</v>
      </c>
      <c r="AP403">
        <v>52</v>
      </c>
      <c r="AQ403">
        <v>41</v>
      </c>
      <c r="AR403">
        <v>31</v>
      </c>
      <c r="AS403">
        <v>109</v>
      </c>
      <c r="AT403">
        <v>77</v>
      </c>
      <c r="AU403">
        <v>52</v>
      </c>
      <c r="AV403">
        <v>174</v>
      </c>
      <c r="AW403">
        <v>114</v>
      </c>
      <c r="AX403">
        <v>62</v>
      </c>
      <c r="AY403">
        <v>475</v>
      </c>
      <c r="AZ403">
        <v>398</v>
      </c>
      <c r="BA403">
        <v>122</v>
      </c>
      <c r="BB403">
        <v>783</v>
      </c>
      <c r="BC403">
        <v>1021</v>
      </c>
      <c r="BD403">
        <v>173</v>
      </c>
      <c r="BE403">
        <v>1473</v>
      </c>
      <c r="BF403">
        <v>1596</v>
      </c>
      <c r="BG403">
        <v>353</v>
      </c>
      <c r="BH403">
        <v>369</v>
      </c>
    </row>
    <row r="404" spans="1:60">
      <c r="A404" t="s">
        <v>1323</v>
      </c>
      <c r="E404" t="s">
        <v>1323</v>
      </c>
      <c r="F404" t="s">
        <v>1323</v>
      </c>
      <c r="G404" t="s">
        <v>1323</v>
      </c>
      <c r="H404" t="s">
        <v>466</v>
      </c>
      <c r="I404">
        <v>41</v>
      </c>
      <c r="J404">
        <v>410</v>
      </c>
      <c r="K404" t="s">
        <v>249</v>
      </c>
      <c r="L404">
        <v>67</v>
      </c>
      <c r="M404">
        <v>670</v>
      </c>
      <c r="N404">
        <v>31807</v>
      </c>
      <c r="O404" t="s">
        <v>397</v>
      </c>
      <c r="P404" t="s">
        <v>397</v>
      </c>
      <c r="Q404" t="s">
        <v>1324</v>
      </c>
      <c r="R404">
        <v>86</v>
      </c>
      <c r="S404">
        <v>99</v>
      </c>
      <c r="T404">
        <v>81</v>
      </c>
      <c r="U404">
        <v>1468</v>
      </c>
      <c r="V404">
        <v>1537</v>
      </c>
      <c r="W404">
        <v>231</v>
      </c>
      <c r="X404">
        <v>998</v>
      </c>
      <c r="Y404">
        <v>1145</v>
      </c>
      <c r="Z404">
        <v>172</v>
      </c>
      <c r="AA404">
        <v>105</v>
      </c>
      <c r="AB404">
        <v>90</v>
      </c>
      <c r="AC404">
        <v>52</v>
      </c>
      <c r="AD404">
        <v>116</v>
      </c>
      <c r="AE404">
        <v>126</v>
      </c>
      <c r="AF404">
        <v>53</v>
      </c>
      <c r="AG404">
        <v>22</v>
      </c>
      <c r="AH404">
        <v>21</v>
      </c>
      <c r="AI404">
        <v>23</v>
      </c>
      <c r="AJ404">
        <v>70</v>
      </c>
      <c r="AK404">
        <v>77</v>
      </c>
      <c r="AL404">
        <v>44</v>
      </c>
      <c r="AM404">
        <v>92</v>
      </c>
      <c r="AN404">
        <v>175</v>
      </c>
      <c r="AO404">
        <v>100</v>
      </c>
      <c r="AP404">
        <v>69</v>
      </c>
      <c r="AQ404">
        <v>27</v>
      </c>
      <c r="AR404">
        <v>26</v>
      </c>
      <c r="AS404">
        <v>70</v>
      </c>
      <c r="AT404">
        <v>59</v>
      </c>
      <c r="AU404">
        <v>40</v>
      </c>
      <c r="AV404">
        <v>180</v>
      </c>
      <c r="AW404">
        <v>67</v>
      </c>
      <c r="AX404">
        <v>43</v>
      </c>
      <c r="AY404">
        <v>326</v>
      </c>
      <c r="AZ404">
        <v>222</v>
      </c>
      <c r="BA404">
        <v>78</v>
      </c>
      <c r="BB404">
        <v>471</v>
      </c>
      <c r="BC404">
        <v>759</v>
      </c>
      <c r="BD404">
        <v>150</v>
      </c>
      <c r="BE404">
        <v>1000</v>
      </c>
      <c r="BF404">
        <v>1020</v>
      </c>
      <c r="BG404">
        <v>533</v>
      </c>
      <c r="BH404">
        <v>551</v>
      </c>
    </row>
    <row r="405" spans="1:60">
      <c r="A405" t="s">
        <v>1325</v>
      </c>
      <c r="E405" t="s">
        <v>1325</v>
      </c>
      <c r="H405" t="s">
        <v>466</v>
      </c>
      <c r="I405">
        <v>41</v>
      </c>
      <c r="J405">
        <v>410</v>
      </c>
      <c r="K405" t="s">
        <v>249</v>
      </c>
      <c r="L405">
        <v>67</v>
      </c>
      <c r="M405">
        <v>670</v>
      </c>
      <c r="N405">
        <v>31808</v>
      </c>
      <c r="O405" t="s">
        <v>398</v>
      </c>
      <c r="R405">
        <v>112</v>
      </c>
      <c r="U405">
        <v>2701</v>
      </c>
      <c r="X405">
        <v>2515</v>
      </c>
      <c r="AA405">
        <v>33</v>
      </c>
      <c r="AD405">
        <v>26</v>
      </c>
      <c r="AG405">
        <v>44</v>
      </c>
      <c r="AJ405">
        <v>89</v>
      </c>
      <c r="AM405">
        <v>70</v>
      </c>
      <c r="AP405">
        <v>98</v>
      </c>
      <c r="AS405">
        <v>71</v>
      </c>
      <c r="AV405">
        <v>241</v>
      </c>
      <c r="AY405">
        <v>655</v>
      </c>
      <c r="BB405">
        <v>1488</v>
      </c>
      <c r="BE405">
        <v>2288</v>
      </c>
      <c r="BG405">
        <v>516</v>
      </c>
    </row>
    <row r="406" spans="1:60">
      <c r="A406" t="s">
        <v>1326</v>
      </c>
      <c r="E406" t="s">
        <v>1326</v>
      </c>
      <c r="H406" t="s">
        <v>466</v>
      </c>
      <c r="I406">
        <v>41</v>
      </c>
      <c r="J406">
        <v>410</v>
      </c>
      <c r="K406" t="s">
        <v>249</v>
      </c>
      <c r="L406">
        <v>67</v>
      </c>
      <c r="M406">
        <v>670</v>
      </c>
      <c r="N406">
        <v>31809</v>
      </c>
      <c r="O406" t="s">
        <v>399</v>
      </c>
      <c r="R406">
        <v>9</v>
      </c>
      <c r="U406">
        <v>2305</v>
      </c>
      <c r="X406">
        <v>2556</v>
      </c>
      <c r="AA406">
        <v>95</v>
      </c>
      <c r="AD406">
        <v>88</v>
      </c>
      <c r="AG406">
        <v>58</v>
      </c>
      <c r="AJ406">
        <v>96</v>
      </c>
      <c r="AM406">
        <v>206</v>
      </c>
      <c r="AP406">
        <v>218</v>
      </c>
      <c r="AS406">
        <v>226</v>
      </c>
      <c r="AV406">
        <v>398</v>
      </c>
      <c r="AY406">
        <v>660</v>
      </c>
      <c r="BB406">
        <v>1185</v>
      </c>
      <c r="BE406">
        <v>1383</v>
      </c>
      <c r="BG406">
        <v>1846</v>
      </c>
    </row>
    <row r="407" spans="1:60">
      <c r="A407" t="s">
        <v>1327</v>
      </c>
      <c r="F407" t="s">
        <v>1327</v>
      </c>
      <c r="G407" t="s">
        <v>1327</v>
      </c>
      <c r="H407" t="s">
        <v>466</v>
      </c>
      <c r="I407">
        <v>41</v>
      </c>
      <c r="J407">
        <v>410</v>
      </c>
      <c r="K407" t="s">
        <v>249</v>
      </c>
      <c r="L407">
        <v>67</v>
      </c>
      <c r="M407">
        <v>670</v>
      </c>
      <c r="N407">
        <v>31812</v>
      </c>
      <c r="P407" t="s">
        <v>1328</v>
      </c>
      <c r="Q407" t="s">
        <v>1329</v>
      </c>
      <c r="S407">
        <v>201</v>
      </c>
      <c r="T407">
        <v>193</v>
      </c>
      <c r="V407">
        <v>1701</v>
      </c>
      <c r="W407">
        <v>322</v>
      </c>
      <c r="Y407">
        <v>1752</v>
      </c>
      <c r="Z407">
        <v>299</v>
      </c>
      <c r="AB407">
        <v>142</v>
      </c>
      <c r="AC407">
        <v>93</v>
      </c>
      <c r="AE407">
        <v>69</v>
      </c>
      <c r="AF407">
        <v>105</v>
      </c>
      <c r="AH407">
        <v>71</v>
      </c>
      <c r="AI407">
        <v>63</v>
      </c>
      <c r="AK407">
        <v>150</v>
      </c>
      <c r="AL407">
        <v>93</v>
      </c>
      <c r="AN407">
        <v>79</v>
      </c>
      <c r="AO407">
        <v>58</v>
      </c>
      <c r="AQ407">
        <v>195</v>
      </c>
      <c r="AR407">
        <v>94</v>
      </c>
      <c r="AT407">
        <v>67</v>
      </c>
      <c r="AU407">
        <v>53</v>
      </c>
      <c r="AW407">
        <v>187</v>
      </c>
      <c r="AX407">
        <v>93</v>
      </c>
      <c r="AZ407">
        <v>537</v>
      </c>
      <c r="BA407">
        <v>163</v>
      </c>
      <c r="BC407">
        <v>780</v>
      </c>
      <c r="BD407">
        <v>179</v>
      </c>
      <c r="BF407">
        <v>1224</v>
      </c>
      <c r="BH407">
        <v>1391</v>
      </c>
    </row>
    <row r="408" spans="1:60">
      <c r="A408" t="s">
        <v>1330</v>
      </c>
      <c r="F408" t="s">
        <v>1330</v>
      </c>
      <c r="G408" t="s">
        <v>1330</v>
      </c>
      <c r="H408" t="s">
        <v>466</v>
      </c>
      <c r="I408">
        <v>41</v>
      </c>
      <c r="J408">
        <v>410</v>
      </c>
      <c r="K408" t="s">
        <v>249</v>
      </c>
      <c r="L408">
        <v>67</v>
      </c>
      <c r="M408">
        <v>670</v>
      </c>
      <c r="N408">
        <v>31813</v>
      </c>
      <c r="P408" t="s">
        <v>1331</v>
      </c>
      <c r="Q408" t="s">
        <v>1332</v>
      </c>
      <c r="S408">
        <v>66</v>
      </c>
      <c r="T408">
        <v>74</v>
      </c>
      <c r="V408">
        <v>1335</v>
      </c>
      <c r="W408">
        <v>284</v>
      </c>
      <c r="Y408">
        <v>2475</v>
      </c>
      <c r="Z408">
        <v>353</v>
      </c>
      <c r="AB408">
        <v>65</v>
      </c>
      <c r="AC408">
        <v>68</v>
      </c>
      <c r="AE408">
        <v>0</v>
      </c>
      <c r="AF408">
        <v>17</v>
      </c>
      <c r="AH408">
        <v>56</v>
      </c>
      <c r="AI408">
        <v>65</v>
      </c>
      <c r="AK408">
        <v>60</v>
      </c>
      <c r="AL408">
        <v>58</v>
      </c>
      <c r="AN408">
        <v>73</v>
      </c>
      <c r="AO408">
        <v>83</v>
      </c>
      <c r="AQ408">
        <v>106</v>
      </c>
      <c r="AR408">
        <v>82</v>
      </c>
      <c r="AT408">
        <v>111</v>
      </c>
      <c r="AU408">
        <v>82</v>
      </c>
      <c r="AW408">
        <v>254</v>
      </c>
      <c r="AX408">
        <v>138</v>
      </c>
      <c r="AZ408">
        <v>335</v>
      </c>
      <c r="BA408">
        <v>125</v>
      </c>
      <c r="BC408">
        <v>1241</v>
      </c>
      <c r="BD408">
        <v>252</v>
      </c>
      <c r="BF408">
        <v>1288</v>
      </c>
      <c r="BH408">
        <v>900</v>
      </c>
    </row>
    <row r="409" spans="1:60">
      <c r="A409" t="s">
        <v>1333</v>
      </c>
      <c r="F409" t="s">
        <v>1333</v>
      </c>
      <c r="G409" t="s">
        <v>1333</v>
      </c>
      <c r="H409" t="s">
        <v>466</v>
      </c>
      <c r="I409">
        <v>41</v>
      </c>
      <c r="J409">
        <v>410</v>
      </c>
      <c r="K409" t="s">
        <v>249</v>
      </c>
      <c r="L409">
        <v>67</v>
      </c>
      <c r="M409">
        <v>670</v>
      </c>
      <c r="N409">
        <v>31814</v>
      </c>
      <c r="P409" t="s">
        <v>1334</v>
      </c>
      <c r="Q409" t="s">
        <v>1335</v>
      </c>
      <c r="S409">
        <v>38</v>
      </c>
      <c r="T409">
        <v>43</v>
      </c>
      <c r="V409">
        <v>1107</v>
      </c>
      <c r="W409">
        <v>201</v>
      </c>
      <c r="Y409">
        <v>1595</v>
      </c>
      <c r="Z409">
        <v>218</v>
      </c>
      <c r="AB409">
        <v>24</v>
      </c>
      <c r="AC409">
        <v>28</v>
      </c>
      <c r="AE409">
        <v>0</v>
      </c>
      <c r="AF409">
        <v>12</v>
      </c>
      <c r="AH409">
        <v>10</v>
      </c>
      <c r="AI409">
        <v>15</v>
      </c>
      <c r="AK409">
        <v>19</v>
      </c>
      <c r="AL409">
        <v>20</v>
      </c>
      <c r="AN409">
        <v>82</v>
      </c>
      <c r="AO409">
        <v>76</v>
      </c>
      <c r="AQ409">
        <v>57</v>
      </c>
      <c r="AR409">
        <v>53</v>
      </c>
      <c r="AT409">
        <v>57</v>
      </c>
      <c r="AU409">
        <v>46</v>
      </c>
      <c r="AW409">
        <v>63</v>
      </c>
      <c r="AX409">
        <v>53</v>
      </c>
      <c r="AZ409">
        <v>187</v>
      </c>
      <c r="BA409">
        <v>82</v>
      </c>
      <c r="BC409">
        <v>829</v>
      </c>
      <c r="BD409">
        <v>157</v>
      </c>
      <c r="BF409">
        <v>1175</v>
      </c>
      <c r="BH409">
        <v>113</v>
      </c>
    </row>
    <row r="410" spans="1:60">
      <c r="A410" t="s">
        <v>1336</v>
      </c>
      <c r="F410" t="s">
        <v>1336</v>
      </c>
      <c r="G410" t="s">
        <v>1336</v>
      </c>
      <c r="H410" t="s">
        <v>466</v>
      </c>
      <c r="I410">
        <v>41</v>
      </c>
      <c r="J410">
        <v>410</v>
      </c>
      <c r="K410" t="s">
        <v>249</v>
      </c>
      <c r="L410">
        <v>67</v>
      </c>
      <c r="M410">
        <v>670</v>
      </c>
      <c r="N410">
        <v>31815</v>
      </c>
      <c r="P410" t="s">
        <v>1337</v>
      </c>
      <c r="Q410" t="s">
        <v>1338</v>
      </c>
      <c r="S410">
        <v>12</v>
      </c>
      <c r="T410">
        <v>46</v>
      </c>
      <c r="V410">
        <v>2004</v>
      </c>
      <c r="W410">
        <v>323</v>
      </c>
      <c r="Y410">
        <v>2535</v>
      </c>
      <c r="Z410">
        <v>290</v>
      </c>
      <c r="AB410">
        <v>85</v>
      </c>
      <c r="AC410">
        <v>74</v>
      </c>
      <c r="AE410">
        <v>64</v>
      </c>
      <c r="AF410">
        <v>67</v>
      </c>
      <c r="AH410">
        <v>80</v>
      </c>
      <c r="AI410">
        <v>69</v>
      </c>
      <c r="AK410">
        <v>87</v>
      </c>
      <c r="AL410">
        <v>70</v>
      </c>
      <c r="AN410">
        <v>99</v>
      </c>
      <c r="AO410">
        <v>64</v>
      </c>
      <c r="AQ410">
        <v>97</v>
      </c>
      <c r="AR410">
        <v>58</v>
      </c>
      <c r="AT410">
        <v>216</v>
      </c>
      <c r="AU410">
        <v>130</v>
      </c>
      <c r="AW410">
        <v>244</v>
      </c>
      <c r="AX410">
        <v>116</v>
      </c>
      <c r="AZ410">
        <v>378</v>
      </c>
      <c r="BA410">
        <v>146</v>
      </c>
      <c r="BC410">
        <v>1263</v>
      </c>
      <c r="BD410">
        <v>207</v>
      </c>
      <c r="BF410">
        <v>1925</v>
      </c>
      <c r="BH410">
        <v>541</v>
      </c>
    </row>
    <row r="411" spans="1:60">
      <c r="A411" t="s">
        <v>1339</v>
      </c>
      <c r="B411" t="s">
        <v>1340</v>
      </c>
      <c r="H411" t="s">
        <v>466</v>
      </c>
      <c r="I411">
        <v>41</v>
      </c>
      <c r="J411">
        <v>410</v>
      </c>
      <c r="K411" t="s">
        <v>249</v>
      </c>
      <c r="L411">
        <v>67</v>
      </c>
      <c r="M411">
        <v>670</v>
      </c>
      <c r="N411">
        <v>31900</v>
      </c>
    </row>
    <row r="412" spans="1:60">
      <c r="A412" t="s">
        <v>1341</v>
      </c>
      <c r="C412" t="s">
        <v>1341</v>
      </c>
      <c r="D412" t="s">
        <v>1341</v>
      </c>
      <c r="H412" t="s">
        <v>466</v>
      </c>
      <c r="I412">
        <v>41</v>
      </c>
      <c r="J412">
        <v>410</v>
      </c>
      <c r="K412" t="s">
        <v>249</v>
      </c>
      <c r="L412">
        <v>67</v>
      </c>
      <c r="M412">
        <v>670</v>
      </c>
      <c r="N412">
        <v>31901</v>
      </c>
    </row>
    <row r="413" spans="1:60">
      <c r="A413" t="s">
        <v>1342</v>
      </c>
      <c r="C413" t="s">
        <v>1342</v>
      </c>
      <c r="H413" t="s">
        <v>466</v>
      </c>
      <c r="I413">
        <v>41</v>
      </c>
      <c r="J413">
        <v>410</v>
      </c>
      <c r="K413" t="s">
        <v>249</v>
      </c>
      <c r="L413">
        <v>67</v>
      </c>
      <c r="M413">
        <v>670</v>
      </c>
      <c r="N413">
        <v>31902</v>
      </c>
    </row>
    <row r="414" spans="1:60">
      <c r="A414" t="s">
        <v>1343</v>
      </c>
      <c r="D414" t="s">
        <v>1343</v>
      </c>
      <c r="E414" t="s">
        <v>1343</v>
      </c>
      <c r="H414" t="s">
        <v>466</v>
      </c>
      <c r="I414">
        <v>41</v>
      </c>
      <c r="J414">
        <v>410</v>
      </c>
      <c r="K414" t="s">
        <v>249</v>
      </c>
      <c r="L414">
        <v>67</v>
      </c>
      <c r="M414">
        <v>670</v>
      </c>
      <c r="N414">
        <v>31903</v>
      </c>
      <c r="O414" t="s">
        <v>400</v>
      </c>
      <c r="R414">
        <v>170</v>
      </c>
      <c r="U414">
        <v>3647</v>
      </c>
      <c r="X414">
        <v>2088</v>
      </c>
      <c r="AA414">
        <v>57</v>
      </c>
      <c r="AD414">
        <v>119</v>
      </c>
      <c r="AG414">
        <v>113</v>
      </c>
      <c r="AJ414">
        <v>189</v>
      </c>
      <c r="AM414">
        <v>117</v>
      </c>
      <c r="AP414">
        <v>170</v>
      </c>
      <c r="AS414">
        <v>217</v>
      </c>
      <c r="AV414">
        <v>378</v>
      </c>
      <c r="AY414">
        <v>909</v>
      </c>
      <c r="BB414">
        <v>1160</v>
      </c>
      <c r="BE414">
        <v>2322</v>
      </c>
      <c r="BG414">
        <v>1091</v>
      </c>
    </row>
    <row r="415" spans="1:60">
      <c r="A415" t="s">
        <v>1344</v>
      </c>
      <c r="D415" t="s">
        <v>1344</v>
      </c>
      <c r="E415" t="s">
        <v>1344</v>
      </c>
      <c r="F415" t="s">
        <v>1344</v>
      </c>
      <c r="G415" t="s">
        <v>1344</v>
      </c>
      <c r="H415" t="s">
        <v>466</v>
      </c>
      <c r="I415">
        <v>41</v>
      </c>
      <c r="J415">
        <v>410</v>
      </c>
      <c r="K415" t="s">
        <v>249</v>
      </c>
      <c r="L415">
        <v>67</v>
      </c>
      <c r="M415">
        <v>670</v>
      </c>
      <c r="N415">
        <v>31904</v>
      </c>
      <c r="O415" t="s">
        <v>456</v>
      </c>
      <c r="P415" t="s">
        <v>456</v>
      </c>
      <c r="Q415" t="s">
        <v>1345</v>
      </c>
      <c r="R415">
        <v>46</v>
      </c>
      <c r="S415">
        <v>31</v>
      </c>
      <c r="T415">
        <v>50</v>
      </c>
      <c r="U415">
        <v>1116</v>
      </c>
      <c r="V415">
        <v>1290</v>
      </c>
      <c r="W415">
        <v>216</v>
      </c>
      <c r="X415">
        <v>667</v>
      </c>
      <c r="Y415">
        <v>793</v>
      </c>
      <c r="Z415">
        <v>142</v>
      </c>
      <c r="AA415">
        <v>38</v>
      </c>
      <c r="AB415">
        <v>22</v>
      </c>
      <c r="AC415">
        <v>29</v>
      </c>
      <c r="AD415">
        <v>17</v>
      </c>
      <c r="AE415">
        <v>11</v>
      </c>
      <c r="AF415">
        <v>17</v>
      </c>
      <c r="AG415">
        <v>27</v>
      </c>
      <c r="AH415">
        <v>39</v>
      </c>
      <c r="AI415">
        <v>31</v>
      </c>
      <c r="AJ415">
        <v>15</v>
      </c>
      <c r="AK415">
        <v>29</v>
      </c>
      <c r="AL415">
        <v>29</v>
      </c>
      <c r="AM415">
        <v>35</v>
      </c>
      <c r="AN415">
        <v>27</v>
      </c>
      <c r="AO415">
        <v>22</v>
      </c>
      <c r="AP415">
        <v>59</v>
      </c>
      <c r="AQ415">
        <v>33</v>
      </c>
      <c r="AR415">
        <v>37</v>
      </c>
      <c r="AS415">
        <v>39</v>
      </c>
      <c r="AT415">
        <v>30</v>
      </c>
      <c r="AU415">
        <v>29</v>
      </c>
      <c r="AV415">
        <v>65</v>
      </c>
      <c r="AW415">
        <v>101</v>
      </c>
      <c r="AX415">
        <v>62</v>
      </c>
      <c r="AY415">
        <v>300</v>
      </c>
      <c r="AZ415">
        <v>215</v>
      </c>
      <c r="BA415">
        <v>98</v>
      </c>
      <c r="BB415">
        <v>385</v>
      </c>
      <c r="BC415">
        <v>577</v>
      </c>
      <c r="BD415">
        <v>130</v>
      </c>
      <c r="BE415">
        <v>814</v>
      </c>
      <c r="BF415">
        <v>849</v>
      </c>
      <c r="BG415">
        <v>168</v>
      </c>
      <c r="BH415">
        <v>193</v>
      </c>
    </row>
    <row r="416" spans="1:60">
      <c r="A416" t="s">
        <v>1346</v>
      </c>
      <c r="E416" t="s">
        <v>1346</v>
      </c>
      <c r="H416" t="s">
        <v>466</v>
      </c>
      <c r="I416">
        <v>41</v>
      </c>
      <c r="J416">
        <v>410</v>
      </c>
      <c r="K416" t="s">
        <v>249</v>
      </c>
      <c r="L416">
        <v>67</v>
      </c>
      <c r="M416">
        <v>670</v>
      </c>
      <c r="N416">
        <v>31905</v>
      </c>
      <c r="O416" t="s">
        <v>1347</v>
      </c>
      <c r="R416">
        <v>88</v>
      </c>
      <c r="U416">
        <v>3106</v>
      </c>
      <c r="X416">
        <v>2974</v>
      </c>
      <c r="AA416">
        <v>95</v>
      </c>
      <c r="AD416">
        <v>131</v>
      </c>
      <c r="AG416">
        <v>137</v>
      </c>
      <c r="AJ416">
        <v>139</v>
      </c>
      <c r="AM416">
        <v>45</v>
      </c>
      <c r="AP416">
        <v>120</v>
      </c>
      <c r="AS416">
        <v>108</v>
      </c>
      <c r="AV416">
        <v>225</v>
      </c>
      <c r="AY416">
        <v>712</v>
      </c>
      <c r="BB416">
        <v>1748</v>
      </c>
      <c r="BE416">
        <v>2676</v>
      </c>
      <c r="BG416">
        <v>810</v>
      </c>
    </row>
    <row r="417" spans="1:60">
      <c r="A417" t="s">
        <v>1348</v>
      </c>
      <c r="E417" t="s">
        <v>1348</v>
      </c>
      <c r="H417" t="s">
        <v>466</v>
      </c>
      <c r="I417">
        <v>41</v>
      </c>
      <c r="J417">
        <v>410</v>
      </c>
      <c r="K417" t="s">
        <v>249</v>
      </c>
      <c r="L417">
        <v>67</v>
      </c>
      <c r="M417">
        <v>670</v>
      </c>
      <c r="N417">
        <v>31906</v>
      </c>
      <c r="O417" t="s">
        <v>1349</v>
      </c>
      <c r="R417">
        <v>139</v>
      </c>
      <c r="U417">
        <v>4258</v>
      </c>
      <c r="X417">
        <v>2200</v>
      </c>
      <c r="AA417">
        <v>133</v>
      </c>
      <c r="AD417">
        <v>322</v>
      </c>
      <c r="AG417">
        <v>289</v>
      </c>
      <c r="AJ417">
        <v>293</v>
      </c>
      <c r="AM417">
        <v>297</v>
      </c>
      <c r="AP417">
        <v>366</v>
      </c>
      <c r="AS417">
        <v>182</v>
      </c>
      <c r="AV417">
        <v>470</v>
      </c>
      <c r="AY417">
        <v>727</v>
      </c>
      <c r="BB417">
        <v>1083</v>
      </c>
      <c r="BE417">
        <v>2998</v>
      </c>
      <c r="BG417">
        <v>1169</v>
      </c>
    </row>
    <row r="418" spans="1:60">
      <c r="A418" t="s">
        <v>1350</v>
      </c>
      <c r="F418" t="s">
        <v>1350</v>
      </c>
      <c r="G418" t="s">
        <v>1350</v>
      </c>
      <c r="H418" t="s">
        <v>466</v>
      </c>
      <c r="I418">
        <v>41</v>
      </c>
      <c r="J418">
        <v>410</v>
      </c>
      <c r="K418" t="s">
        <v>249</v>
      </c>
      <c r="L418">
        <v>67</v>
      </c>
      <c r="M418">
        <v>670</v>
      </c>
      <c r="N418">
        <v>31907</v>
      </c>
      <c r="P418" t="s">
        <v>1351</v>
      </c>
      <c r="Q418" t="s">
        <v>1352</v>
      </c>
      <c r="S418">
        <v>114</v>
      </c>
      <c r="T418">
        <v>67</v>
      </c>
      <c r="V418">
        <v>3243</v>
      </c>
      <c r="W418">
        <v>456</v>
      </c>
      <c r="Y418">
        <v>1282</v>
      </c>
      <c r="Z418">
        <v>230</v>
      </c>
      <c r="AB418">
        <v>309</v>
      </c>
      <c r="AC418">
        <v>147</v>
      </c>
      <c r="AE418">
        <v>249</v>
      </c>
      <c r="AF418">
        <v>125</v>
      </c>
      <c r="AH418">
        <v>161</v>
      </c>
      <c r="AI418">
        <v>111</v>
      </c>
      <c r="AK418">
        <v>286</v>
      </c>
      <c r="AL418">
        <v>118</v>
      </c>
      <c r="AN418">
        <v>164</v>
      </c>
      <c r="AO418">
        <v>106</v>
      </c>
      <c r="AQ418">
        <v>211</v>
      </c>
      <c r="AR418">
        <v>135</v>
      </c>
      <c r="AT418">
        <v>208</v>
      </c>
      <c r="AU418">
        <v>131</v>
      </c>
      <c r="AW418">
        <v>278</v>
      </c>
      <c r="AX418">
        <v>144</v>
      </c>
      <c r="AZ418">
        <v>552</v>
      </c>
      <c r="BA418">
        <v>141</v>
      </c>
      <c r="BC418">
        <v>723</v>
      </c>
      <c r="BD418">
        <v>175</v>
      </c>
      <c r="BF418">
        <v>2111</v>
      </c>
      <c r="BH418">
        <v>723</v>
      </c>
    </row>
    <row r="419" spans="1:60">
      <c r="A419" t="s">
        <v>1353</v>
      </c>
      <c r="F419" t="s">
        <v>1353</v>
      </c>
      <c r="G419" t="s">
        <v>1353</v>
      </c>
      <c r="H419" t="s">
        <v>466</v>
      </c>
      <c r="I419">
        <v>41</v>
      </c>
      <c r="J419">
        <v>410</v>
      </c>
      <c r="K419" t="s">
        <v>249</v>
      </c>
      <c r="L419">
        <v>67</v>
      </c>
      <c r="M419">
        <v>670</v>
      </c>
      <c r="N419">
        <v>31908</v>
      </c>
      <c r="P419" t="s">
        <v>1354</v>
      </c>
      <c r="Q419" t="s">
        <v>1355</v>
      </c>
      <c r="S419">
        <v>34</v>
      </c>
      <c r="T419">
        <v>52</v>
      </c>
      <c r="V419">
        <v>1878</v>
      </c>
      <c r="W419">
        <v>297</v>
      </c>
      <c r="Y419">
        <v>2859</v>
      </c>
      <c r="Z419">
        <v>291</v>
      </c>
      <c r="AB419">
        <v>15</v>
      </c>
      <c r="AC419">
        <v>25</v>
      </c>
      <c r="AE419">
        <v>134</v>
      </c>
      <c r="AF419">
        <v>99</v>
      </c>
      <c r="AH419">
        <v>33</v>
      </c>
      <c r="AI419">
        <v>37</v>
      </c>
      <c r="AK419">
        <v>46</v>
      </c>
      <c r="AL419">
        <v>50</v>
      </c>
      <c r="AN419">
        <v>78</v>
      </c>
      <c r="AO419">
        <v>74</v>
      </c>
      <c r="AQ419">
        <v>22</v>
      </c>
      <c r="AR419">
        <v>27</v>
      </c>
      <c r="AT419">
        <v>117</v>
      </c>
      <c r="AU419">
        <v>78</v>
      </c>
      <c r="AW419">
        <v>148</v>
      </c>
      <c r="AX419">
        <v>88</v>
      </c>
      <c r="AZ419">
        <v>465</v>
      </c>
      <c r="BA419">
        <v>199</v>
      </c>
      <c r="BC419">
        <v>1494</v>
      </c>
      <c r="BD419">
        <v>240</v>
      </c>
      <c r="BF419">
        <v>1868</v>
      </c>
      <c r="BH419">
        <v>574</v>
      </c>
    </row>
    <row r="420" spans="1:60">
      <c r="A420" t="s">
        <v>1356</v>
      </c>
      <c r="F420" t="s">
        <v>1356</v>
      </c>
      <c r="G420" t="s">
        <v>1356</v>
      </c>
      <c r="H420" t="s">
        <v>466</v>
      </c>
      <c r="I420">
        <v>41</v>
      </c>
      <c r="J420">
        <v>410</v>
      </c>
      <c r="K420" t="s">
        <v>249</v>
      </c>
      <c r="L420">
        <v>67</v>
      </c>
      <c r="M420">
        <v>670</v>
      </c>
      <c r="N420">
        <v>31909</v>
      </c>
      <c r="P420" t="s">
        <v>1357</v>
      </c>
      <c r="Q420" t="s">
        <v>1358</v>
      </c>
      <c r="S420">
        <v>13</v>
      </c>
      <c r="T420">
        <v>37</v>
      </c>
      <c r="V420">
        <v>993</v>
      </c>
      <c r="W420">
        <v>211</v>
      </c>
      <c r="Y420">
        <v>1935</v>
      </c>
      <c r="Z420">
        <v>261</v>
      </c>
      <c r="AB420">
        <v>38</v>
      </c>
      <c r="AC420">
        <v>34</v>
      </c>
      <c r="AE420">
        <v>17</v>
      </c>
      <c r="AF420">
        <v>27</v>
      </c>
      <c r="AH420">
        <v>21</v>
      </c>
      <c r="AI420">
        <v>26</v>
      </c>
      <c r="AK420">
        <v>32</v>
      </c>
      <c r="AL420">
        <v>35</v>
      </c>
      <c r="AN420">
        <v>16</v>
      </c>
      <c r="AO420">
        <v>26</v>
      </c>
      <c r="AQ420">
        <v>12</v>
      </c>
      <c r="AR420">
        <v>18</v>
      </c>
      <c r="AT420">
        <v>19</v>
      </c>
      <c r="AU420">
        <v>20</v>
      </c>
      <c r="AW420">
        <v>37</v>
      </c>
      <c r="AX420">
        <v>32</v>
      </c>
      <c r="AZ420">
        <v>231</v>
      </c>
      <c r="BA420">
        <v>91</v>
      </c>
      <c r="BC420">
        <v>1060</v>
      </c>
      <c r="BD420">
        <v>200</v>
      </c>
      <c r="BF420">
        <v>1297</v>
      </c>
      <c r="BH420">
        <v>241</v>
      </c>
    </row>
    <row r="421" spans="1:60">
      <c r="A421" t="s">
        <v>1359</v>
      </c>
      <c r="F421" t="s">
        <v>1359</v>
      </c>
      <c r="G421" t="s">
        <v>1359</v>
      </c>
      <c r="H421" t="s">
        <v>466</v>
      </c>
      <c r="I421">
        <v>41</v>
      </c>
      <c r="J421">
        <v>410</v>
      </c>
      <c r="K421" t="s">
        <v>249</v>
      </c>
      <c r="L421">
        <v>67</v>
      </c>
      <c r="M421">
        <v>670</v>
      </c>
      <c r="N421">
        <v>31910</v>
      </c>
      <c r="P421" t="s">
        <v>1360</v>
      </c>
      <c r="Q421" t="s">
        <v>1361</v>
      </c>
      <c r="S421">
        <v>227</v>
      </c>
      <c r="T421">
        <v>129</v>
      </c>
      <c r="V421">
        <v>2345</v>
      </c>
      <c r="W421">
        <v>373</v>
      </c>
      <c r="Y421">
        <v>2743</v>
      </c>
      <c r="Z421">
        <v>360</v>
      </c>
      <c r="AB421">
        <v>136</v>
      </c>
      <c r="AC421">
        <v>89</v>
      </c>
      <c r="AE421">
        <v>107</v>
      </c>
      <c r="AF421">
        <v>87</v>
      </c>
      <c r="AH421">
        <v>72</v>
      </c>
      <c r="AI421">
        <v>68</v>
      </c>
      <c r="AK421">
        <v>78</v>
      </c>
      <c r="AL421">
        <v>68</v>
      </c>
      <c r="AN421">
        <v>155</v>
      </c>
      <c r="AO421">
        <v>80</v>
      </c>
      <c r="AQ421">
        <v>102</v>
      </c>
      <c r="AR421">
        <v>75</v>
      </c>
      <c r="AT421">
        <v>91</v>
      </c>
      <c r="AU421">
        <v>76</v>
      </c>
      <c r="AW421">
        <v>183</v>
      </c>
      <c r="AX421">
        <v>94</v>
      </c>
      <c r="AZ421">
        <v>449</v>
      </c>
      <c r="BA421">
        <v>205</v>
      </c>
      <c r="BC421">
        <v>1525</v>
      </c>
      <c r="BD421">
        <v>285</v>
      </c>
      <c r="BF421">
        <v>2136</v>
      </c>
      <c r="BH421">
        <v>800</v>
      </c>
    </row>
    <row r="422" spans="1:60">
      <c r="A422" t="s">
        <v>1362</v>
      </c>
      <c r="F422" t="s">
        <v>1362</v>
      </c>
      <c r="G422" t="s">
        <v>1362</v>
      </c>
      <c r="H422" t="s">
        <v>466</v>
      </c>
      <c r="I422">
        <v>41</v>
      </c>
      <c r="J422">
        <v>410</v>
      </c>
      <c r="K422" t="s">
        <v>249</v>
      </c>
      <c r="L422">
        <v>67</v>
      </c>
      <c r="M422">
        <v>670</v>
      </c>
      <c r="N422">
        <v>31911</v>
      </c>
      <c r="P422" t="s">
        <v>1363</v>
      </c>
      <c r="Q422" t="s">
        <v>1364</v>
      </c>
      <c r="S422">
        <v>104</v>
      </c>
      <c r="T422">
        <v>70</v>
      </c>
      <c r="V422">
        <v>1710</v>
      </c>
      <c r="W422">
        <v>269</v>
      </c>
      <c r="Y422">
        <v>1494</v>
      </c>
      <c r="Z422">
        <v>249</v>
      </c>
      <c r="AB422">
        <v>40</v>
      </c>
      <c r="AC422">
        <v>37</v>
      </c>
      <c r="AE422">
        <v>124</v>
      </c>
      <c r="AF422">
        <v>93</v>
      </c>
      <c r="AH422">
        <v>45</v>
      </c>
      <c r="AI422">
        <v>43</v>
      </c>
      <c r="AK422">
        <v>99</v>
      </c>
      <c r="AL422">
        <v>62</v>
      </c>
      <c r="AN422">
        <v>68</v>
      </c>
      <c r="AO422">
        <v>60</v>
      </c>
      <c r="AQ422">
        <v>105</v>
      </c>
      <c r="AR422">
        <v>56</v>
      </c>
      <c r="AT422">
        <v>28</v>
      </c>
      <c r="AU422">
        <v>28</v>
      </c>
      <c r="AW422">
        <v>209</v>
      </c>
      <c r="AX422">
        <v>99</v>
      </c>
      <c r="AZ422">
        <v>375</v>
      </c>
      <c r="BA422">
        <v>130</v>
      </c>
      <c r="BC422">
        <v>845</v>
      </c>
      <c r="BD422">
        <v>192</v>
      </c>
      <c r="BF422">
        <v>1277</v>
      </c>
      <c r="BH422">
        <v>679</v>
      </c>
    </row>
    <row r="423" spans="1:60">
      <c r="A423" t="s">
        <v>1365</v>
      </c>
      <c r="F423" t="s">
        <v>1365</v>
      </c>
      <c r="G423" t="s">
        <v>1365</v>
      </c>
      <c r="H423" t="s">
        <v>466</v>
      </c>
      <c r="I423">
        <v>41</v>
      </c>
      <c r="J423">
        <v>410</v>
      </c>
      <c r="K423" t="s">
        <v>249</v>
      </c>
      <c r="L423">
        <v>67</v>
      </c>
      <c r="M423">
        <v>670</v>
      </c>
      <c r="N423">
        <v>31912</v>
      </c>
      <c r="P423" t="s">
        <v>1366</v>
      </c>
      <c r="Q423" t="s">
        <v>1367</v>
      </c>
      <c r="S423">
        <v>91</v>
      </c>
      <c r="T423">
        <v>82</v>
      </c>
      <c r="V423">
        <v>1839</v>
      </c>
      <c r="W423">
        <v>293</v>
      </c>
      <c r="Y423">
        <v>985</v>
      </c>
      <c r="Z423">
        <v>202</v>
      </c>
      <c r="AB423">
        <v>30</v>
      </c>
      <c r="AC423">
        <v>34</v>
      </c>
      <c r="AE423">
        <v>13</v>
      </c>
      <c r="AF423">
        <v>21</v>
      </c>
      <c r="AH423">
        <v>44</v>
      </c>
      <c r="AI423">
        <v>43</v>
      </c>
      <c r="AK423">
        <v>36</v>
      </c>
      <c r="AL423">
        <v>31</v>
      </c>
      <c r="AN423">
        <v>87</v>
      </c>
      <c r="AO423">
        <v>68</v>
      </c>
      <c r="AQ423">
        <v>49</v>
      </c>
      <c r="AR423">
        <v>42</v>
      </c>
      <c r="AT423">
        <v>22</v>
      </c>
      <c r="AU423">
        <v>22</v>
      </c>
      <c r="AW423">
        <v>109</v>
      </c>
      <c r="AX423">
        <v>85</v>
      </c>
      <c r="AZ423">
        <v>416</v>
      </c>
      <c r="BA423">
        <v>146</v>
      </c>
      <c r="BC423">
        <v>807</v>
      </c>
      <c r="BD423">
        <v>177</v>
      </c>
      <c r="BF423">
        <v>1076</v>
      </c>
      <c r="BH423">
        <v>514</v>
      </c>
    </row>
    <row r="424" spans="1:60">
      <c r="A424" t="s">
        <v>1368</v>
      </c>
      <c r="B424" t="s">
        <v>1369</v>
      </c>
      <c r="C424" t="s">
        <v>1369</v>
      </c>
      <c r="D424" t="s">
        <v>1369</v>
      </c>
      <c r="H424" t="s">
        <v>466</v>
      </c>
      <c r="I424">
        <v>41</v>
      </c>
      <c r="J424">
        <v>410</v>
      </c>
      <c r="K424" t="s">
        <v>249</v>
      </c>
      <c r="L424">
        <v>67</v>
      </c>
      <c r="M424">
        <v>670</v>
      </c>
      <c r="N424">
        <v>32000</v>
      </c>
    </row>
    <row r="425" spans="1:60">
      <c r="A425" t="s">
        <v>1370</v>
      </c>
      <c r="E425" t="s">
        <v>1370</v>
      </c>
      <c r="F425" t="s">
        <v>1370</v>
      </c>
      <c r="G425" t="s">
        <v>1370</v>
      </c>
      <c r="H425" t="s">
        <v>466</v>
      </c>
      <c r="I425">
        <v>41</v>
      </c>
      <c r="J425">
        <v>410</v>
      </c>
      <c r="K425" t="s">
        <v>249</v>
      </c>
      <c r="L425">
        <v>67</v>
      </c>
      <c r="M425">
        <v>670</v>
      </c>
      <c r="N425">
        <v>32001</v>
      </c>
      <c r="O425" t="s">
        <v>401</v>
      </c>
      <c r="P425" t="s">
        <v>401</v>
      </c>
      <c r="Q425" t="s">
        <v>1371</v>
      </c>
      <c r="R425">
        <v>62</v>
      </c>
      <c r="S425">
        <v>288</v>
      </c>
      <c r="T425">
        <v>225</v>
      </c>
      <c r="U425">
        <v>1945</v>
      </c>
      <c r="V425">
        <v>2110</v>
      </c>
      <c r="W425">
        <v>298</v>
      </c>
      <c r="X425">
        <v>1460</v>
      </c>
      <c r="Y425">
        <v>1224</v>
      </c>
      <c r="Z425">
        <v>178</v>
      </c>
      <c r="AA425">
        <v>72</v>
      </c>
      <c r="AB425">
        <v>107</v>
      </c>
      <c r="AC425">
        <v>67</v>
      </c>
      <c r="AD425">
        <v>45</v>
      </c>
      <c r="AE425">
        <v>80</v>
      </c>
      <c r="AF425">
        <v>67</v>
      </c>
      <c r="AG425">
        <v>17</v>
      </c>
      <c r="AH425">
        <v>141</v>
      </c>
      <c r="AI425">
        <v>90</v>
      </c>
      <c r="AJ425">
        <v>81</v>
      </c>
      <c r="AK425">
        <v>26</v>
      </c>
      <c r="AL425">
        <v>22</v>
      </c>
      <c r="AM425">
        <v>84</v>
      </c>
      <c r="AN425">
        <v>146</v>
      </c>
      <c r="AO425">
        <v>114</v>
      </c>
      <c r="AP425">
        <v>190</v>
      </c>
      <c r="AQ425">
        <v>96</v>
      </c>
      <c r="AR425">
        <v>84</v>
      </c>
      <c r="AS425">
        <v>85</v>
      </c>
      <c r="AT425">
        <v>60</v>
      </c>
      <c r="AU425">
        <v>52</v>
      </c>
      <c r="AV425">
        <v>197</v>
      </c>
      <c r="AW425">
        <v>122</v>
      </c>
      <c r="AX425">
        <v>61</v>
      </c>
      <c r="AY425">
        <v>404</v>
      </c>
      <c r="AZ425">
        <v>467</v>
      </c>
      <c r="BA425">
        <v>138</v>
      </c>
      <c r="BB425">
        <v>745</v>
      </c>
      <c r="BC425">
        <v>917</v>
      </c>
      <c r="BD425">
        <v>180</v>
      </c>
      <c r="BE425">
        <v>1342</v>
      </c>
      <c r="BF425">
        <v>1272</v>
      </c>
      <c r="BG425">
        <v>580</v>
      </c>
      <c r="BH425">
        <v>922</v>
      </c>
    </row>
    <row r="426" spans="1:60">
      <c r="A426" t="s">
        <v>1372</v>
      </c>
      <c r="E426" t="s">
        <v>1372</v>
      </c>
      <c r="H426" t="s">
        <v>466</v>
      </c>
      <c r="I426">
        <v>41</v>
      </c>
      <c r="J426">
        <v>410</v>
      </c>
      <c r="K426" t="s">
        <v>249</v>
      </c>
      <c r="L426">
        <v>67</v>
      </c>
      <c r="M426">
        <v>670</v>
      </c>
      <c r="N426">
        <v>32002</v>
      </c>
      <c r="O426" t="s">
        <v>313</v>
      </c>
      <c r="R426">
        <v>250</v>
      </c>
      <c r="U426">
        <v>3864</v>
      </c>
      <c r="X426">
        <v>1402</v>
      </c>
      <c r="AA426">
        <v>209</v>
      </c>
      <c r="AD426">
        <v>191</v>
      </c>
      <c r="AG426">
        <v>208</v>
      </c>
      <c r="AJ426">
        <v>331</v>
      </c>
      <c r="AM426">
        <v>306</v>
      </c>
      <c r="AP426">
        <v>382</v>
      </c>
      <c r="AS426">
        <v>226</v>
      </c>
      <c r="AV426">
        <v>580</v>
      </c>
      <c r="AY426">
        <v>820</v>
      </c>
      <c r="BB426">
        <v>566</v>
      </c>
      <c r="BE426">
        <v>899</v>
      </c>
      <c r="BG426">
        <v>2917</v>
      </c>
    </row>
    <row r="427" spans="1:60">
      <c r="A427" t="s">
        <v>1373</v>
      </c>
      <c r="F427" t="s">
        <v>1373</v>
      </c>
      <c r="G427" t="s">
        <v>1373</v>
      </c>
      <c r="H427" t="s">
        <v>466</v>
      </c>
      <c r="I427">
        <v>41</v>
      </c>
      <c r="J427">
        <v>410</v>
      </c>
      <c r="K427" t="s">
        <v>249</v>
      </c>
      <c r="L427">
        <v>67</v>
      </c>
      <c r="M427">
        <v>670</v>
      </c>
      <c r="N427">
        <v>32003</v>
      </c>
      <c r="P427" t="s">
        <v>314</v>
      </c>
      <c r="Q427" t="s">
        <v>1374</v>
      </c>
      <c r="S427">
        <v>158</v>
      </c>
      <c r="T427">
        <v>87</v>
      </c>
      <c r="V427">
        <v>1408</v>
      </c>
      <c r="W427">
        <v>298</v>
      </c>
      <c r="Y427">
        <v>770</v>
      </c>
      <c r="Z427">
        <v>231</v>
      </c>
      <c r="AB427">
        <v>149</v>
      </c>
      <c r="AC427">
        <v>112</v>
      </c>
      <c r="AE427">
        <v>91</v>
      </c>
      <c r="AF427">
        <v>68</v>
      </c>
      <c r="AH427">
        <v>101</v>
      </c>
      <c r="AI427">
        <v>66</v>
      </c>
      <c r="AK427">
        <v>109</v>
      </c>
      <c r="AL427">
        <v>67</v>
      </c>
      <c r="AN427">
        <v>104</v>
      </c>
      <c r="AO427">
        <v>80</v>
      </c>
      <c r="AQ427">
        <v>43</v>
      </c>
      <c r="AR427">
        <v>38</v>
      </c>
      <c r="AT427">
        <v>192</v>
      </c>
      <c r="AU427">
        <v>129</v>
      </c>
      <c r="AW427">
        <v>340</v>
      </c>
      <c r="AX427">
        <v>147</v>
      </c>
      <c r="AZ427">
        <v>380</v>
      </c>
      <c r="BA427">
        <v>179</v>
      </c>
      <c r="BC427">
        <v>196</v>
      </c>
      <c r="BD427">
        <v>96</v>
      </c>
      <c r="BF427">
        <v>281</v>
      </c>
      <c r="BH427">
        <v>1401</v>
      </c>
    </row>
    <row r="428" spans="1:60">
      <c r="A428" t="s">
        <v>1375</v>
      </c>
      <c r="F428" t="s">
        <v>1375</v>
      </c>
      <c r="G428" t="s">
        <v>1375</v>
      </c>
      <c r="H428" t="s">
        <v>466</v>
      </c>
      <c r="I428">
        <v>41</v>
      </c>
      <c r="J428">
        <v>410</v>
      </c>
      <c r="K428" t="s">
        <v>249</v>
      </c>
      <c r="L428">
        <v>67</v>
      </c>
      <c r="M428">
        <v>670</v>
      </c>
      <c r="N428">
        <v>32004</v>
      </c>
      <c r="P428" t="s">
        <v>402</v>
      </c>
      <c r="Q428" t="s">
        <v>1376</v>
      </c>
      <c r="S428">
        <v>72</v>
      </c>
      <c r="T428">
        <v>80</v>
      </c>
      <c r="V428">
        <v>788</v>
      </c>
      <c r="W428">
        <v>194</v>
      </c>
      <c r="Y428">
        <v>348</v>
      </c>
      <c r="Z428">
        <v>111</v>
      </c>
      <c r="AB428">
        <v>5</v>
      </c>
      <c r="AC428">
        <v>13</v>
      </c>
      <c r="AE428">
        <v>11</v>
      </c>
      <c r="AF428">
        <v>16</v>
      </c>
      <c r="AH428">
        <v>36</v>
      </c>
      <c r="AI428">
        <v>39</v>
      </c>
      <c r="AK428">
        <v>30</v>
      </c>
      <c r="AL428">
        <v>41</v>
      </c>
      <c r="AN428">
        <v>40</v>
      </c>
      <c r="AO428">
        <v>38</v>
      </c>
      <c r="AQ428">
        <v>13</v>
      </c>
      <c r="AR428">
        <v>21</v>
      </c>
      <c r="AT428">
        <v>20</v>
      </c>
      <c r="AU428">
        <v>31</v>
      </c>
      <c r="AW428">
        <v>137</v>
      </c>
      <c r="AX428">
        <v>100</v>
      </c>
      <c r="AZ428">
        <v>126</v>
      </c>
      <c r="BA428">
        <v>73</v>
      </c>
      <c r="BC428">
        <v>288</v>
      </c>
      <c r="BD428">
        <v>104</v>
      </c>
      <c r="BF428">
        <v>509</v>
      </c>
      <c r="BH428">
        <v>259</v>
      </c>
    </row>
    <row r="429" spans="1:60">
      <c r="A429" t="s">
        <v>1377</v>
      </c>
      <c r="F429" t="s">
        <v>1377</v>
      </c>
      <c r="G429" t="s">
        <v>1377</v>
      </c>
      <c r="H429" t="s">
        <v>466</v>
      </c>
      <c r="I429">
        <v>41</v>
      </c>
      <c r="J429">
        <v>410</v>
      </c>
      <c r="K429" t="s">
        <v>249</v>
      </c>
      <c r="L429">
        <v>67</v>
      </c>
      <c r="M429">
        <v>670</v>
      </c>
      <c r="N429">
        <v>32005</v>
      </c>
      <c r="P429" t="s">
        <v>403</v>
      </c>
      <c r="Q429" t="s">
        <v>1378</v>
      </c>
      <c r="S429">
        <v>250</v>
      </c>
      <c r="T429">
        <v>132</v>
      </c>
      <c r="V429">
        <v>1664</v>
      </c>
      <c r="W429">
        <v>355</v>
      </c>
      <c r="Y429">
        <v>468</v>
      </c>
      <c r="Z429">
        <v>162</v>
      </c>
      <c r="AB429">
        <v>243</v>
      </c>
      <c r="AC429">
        <v>118</v>
      </c>
      <c r="AE429">
        <v>34</v>
      </c>
      <c r="AF429">
        <v>31</v>
      </c>
      <c r="AH429">
        <v>59</v>
      </c>
      <c r="AI429">
        <v>48</v>
      </c>
      <c r="AK429">
        <v>159</v>
      </c>
      <c r="AL429">
        <v>106</v>
      </c>
      <c r="AN429">
        <v>41</v>
      </c>
      <c r="AO429">
        <v>25</v>
      </c>
      <c r="AQ429">
        <v>123</v>
      </c>
      <c r="AR429">
        <v>87</v>
      </c>
      <c r="AT429">
        <v>118</v>
      </c>
      <c r="AU429">
        <v>90</v>
      </c>
      <c r="AW429">
        <v>110</v>
      </c>
      <c r="AX429">
        <v>79</v>
      </c>
      <c r="AZ429">
        <v>311</v>
      </c>
      <c r="BA429">
        <v>138</v>
      </c>
      <c r="BC429">
        <v>307</v>
      </c>
      <c r="BD429">
        <v>154</v>
      </c>
      <c r="BF429">
        <v>263</v>
      </c>
      <c r="BH429">
        <v>1390</v>
      </c>
    </row>
    <row r="430" spans="1:60">
      <c r="A430" t="s">
        <v>1379</v>
      </c>
      <c r="B430" t="s">
        <v>1380</v>
      </c>
      <c r="H430" t="s">
        <v>466</v>
      </c>
      <c r="I430">
        <v>41</v>
      </c>
      <c r="J430">
        <v>410</v>
      </c>
      <c r="K430" t="s">
        <v>249</v>
      </c>
      <c r="L430">
        <v>67</v>
      </c>
      <c r="M430">
        <v>670</v>
      </c>
      <c r="N430">
        <v>32100</v>
      </c>
    </row>
    <row r="431" spans="1:60">
      <c r="A431" t="s">
        <v>1381</v>
      </c>
      <c r="C431" t="s">
        <v>1381</v>
      </c>
      <c r="D431" t="s">
        <v>1381</v>
      </c>
      <c r="H431" t="s">
        <v>466</v>
      </c>
      <c r="I431">
        <v>41</v>
      </c>
      <c r="J431">
        <v>410</v>
      </c>
      <c r="K431" t="s">
        <v>249</v>
      </c>
      <c r="L431">
        <v>67</v>
      </c>
      <c r="M431">
        <v>670</v>
      </c>
      <c r="N431">
        <v>32101</v>
      </c>
    </row>
    <row r="432" spans="1:60">
      <c r="A432" t="s">
        <v>1382</v>
      </c>
      <c r="C432" t="s">
        <v>1382</v>
      </c>
      <c r="D432" t="s">
        <v>1382</v>
      </c>
      <c r="H432" t="s">
        <v>466</v>
      </c>
      <c r="I432">
        <v>41</v>
      </c>
      <c r="J432">
        <v>410</v>
      </c>
      <c r="K432" t="s">
        <v>249</v>
      </c>
      <c r="L432">
        <v>67</v>
      </c>
      <c r="M432">
        <v>670</v>
      </c>
      <c r="N432">
        <v>32102</v>
      </c>
    </row>
    <row r="433" spans="1:60">
      <c r="A433" t="s">
        <v>1383</v>
      </c>
      <c r="E433" t="s">
        <v>1383</v>
      </c>
      <c r="F433" t="s">
        <v>1383</v>
      </c>
      <c r="G433" t="s">
        <v>1383</v>
      </c>
      <c r="H433" t="s">
        <v>466</v>
      </c>
      <c r="I433">
        <v>41</v>
      </c>
      <c r="J433">
        <v>410</v>
      </c>
      <c r="K433" t="s">
        <v>249</v>
      </c>
      <c r="L433">
        <v>67</v>
      </c>
      <c r="M433">
        <v>670</v>
      </c>
      <c r="N433">
        <v>32103</v>
      </c>
      <c r="O433" t="s">
        <v>404</v>
      </c>
      <c r="P433" t="s">
        <v>404</v>
      </c>
      <c r="Q433" t="s">
        <v>1384</v>
      </c>
      <c r="R433">
        <v>74</v>
      </c>
      <c r="S433">
        <v>117</v>
      </c>
      <c r="T433">
        <v>82</v>
      </c>
      <c r="U433">
        <v>2735</v>
      </c>
      <c r="V433">
        <v>3272</v>
      </c>
      <c r="W433">
        <v>401</v>
      </c>
      <c r="X433">
        <v>1414</v>
      </c>
      <c r="Y433">
        <v>2709</v>
      </c>
      <c r="Z433">
        <v>298</v>
      </c>
      <c r="AA433">
        <v>131</v>
      </c>
      <c r="AB433">
        <v>91</v>
      </c>
      <c r="AC433">
        <v>58</v>
      </c>
      <c r="AD433">
        <v>44</v>
      </c>
      <c r="AE433">
        <v>128</v>
      </c>
      <c r="AF433">
        <v>77</v>
      </c>
      <c r="AG433">
        <v>141</v>
      </c>
      <c r="AH433">
        <v>73</v>
      </c>
      <c r="AI433">
        <v>52</v>
      </c>
      <c r="AJ433">
        <v>90</v>
      </c>
      <c r="AK433">
        <v>125</v>
      </c>
      <c r="AL433">
        <v>74</v>
      </c>
      <c r="AM433">
        <v>146</v>
      </c>
      <c r="AN433">
        <v>96</v>
      </c>
      <c r="AO433">
        <v>59</v>
      </c>
      <c r="AP433">
        <v>97</v>
      </c>
      <c r="AQ433">
        <v>84</v>
      </c>
      <c r="AR433">
        <v>55</v>
      </c>
      <c r="AS433">
        <v>126</v>
      </c>
      <c r="AT433">
        <v>105</v>
      </c>
      <c r="AU433">
        <v>58</v>
      </c>
      <c r="AV433">
        <v>202</v>
      </c>
      <c r="AW433">
        <v>317</v>
      </c>
      <c r="AX433">
        <v>131</v>
      </c>
      <c r="AY433">
        <v>659</v>
      </c>
      <c r="AZ433">
        <v>722</v>
      </c>
      <c r="BA433">
        <v>184</v>
      </c>
      <c r="BB433">
        <v>786</v>
      </c>
      <c r="BC433">
        <v>1787</v>
      </c>
      <c r="BD433">
        <v>244</v>
      </c>
      <c r="BE433">
        <v>1750</v>
      </c>
      <c r="BF433">
        <v>2617</v>
      </c>
      <c r="BG433">
        <v>645</v>
      </c>
      <c r="BH433">
        <v>1019</v>
      </c>
    </row>
    <row r="434" spans="1:60">
      <c r="A434" t="s">
        <v>1385</v>
      </c>
      <c r="E434" t="s">
        <v>1385</v>
      </c>
      <c r="F434" t="s">
        <v>1385</v>
      </c>
      <c r="G434" t="s">
        <v>1385</v>
      </c>
      <c r="H434" t="s">
        <v>466</v>
      </c>
      <c r="I434">
        <v>41</v>
      </c>
      <c r="J434">
        <v>410</v>
      </c>
      <c r="K434" t="s">
        <v>249</v>
      </c>
      <c r="L434">
        <v>67</v>
      </c>
      <c r="M434">
        <v>670</v>
      </c>
      <c r="N434">
        <v>32104</v>
      </c>
      <c r="O434" t="s">
        <v>405</v>
      </c>
      <c r="P434" t="s">
        <v>405</v>
      </c>
      <c r="Q434" t="s">
        <v>1386</v>
      </c>
      <c r="R434">
        <v>26</v>
      </c>
      <c r="S434">
        <v>10</v>
      </c>
      <c r="T434">
        <v>33</v>
      </c>
      <c r="U434">
        <v>1741</v>
      </c>
      <c r="V434">
        <v>1829</v>
      </c>
      <c r="W434">
        <v>274</v>
      </c>
      <c r="X434">
        <v>992</v>
      </c>
      <c r="Y434">
        <v>1232</v>
      </c>
      <c r="Z434">
        <v>174</v>
      </c>
      <c r="AA434">
        <v>41</v>
      </c>
      <c r="AB434">
        <v>23</v>
      </c>
      <c r="AC434">
        <v>23</v>
      </c>
      <c r="AD434">
        <v>25</v>
      </c>
      <c r="AE434">
        <v>8</v>
      </c>
      <c r="AF434">
        <v>13</v>
      </c>
      <c r="AG434">
        <v>34</v>
      </c>
      <c r="AH434">
        <v>22</v>
      </c>
      <c r="AI434">
        <v>25</v>
      </c>
      <c r="AJ434">
        <v>49</v>
      </c>
      <c r="AK434">
        <v>19</v>
      </c>
      <c r="AL434">
        <v>20</v>
      </c>
      <c r="AM434">
        <v>33</v>
      </c>
      <c r="AN434">
        <v>64</v>
      </c>
      <c r="AO434">
        <v>38</v>
      </c>
      <c r="AP434">
        <v>63</v>
      </c>
      <c r="AQ434">
        <v>21</v>
      </c>
      <c r="AR434">
        <v>24</v>
      </c>
      <c r="AS434">
        <v>33</v>
      </c>
      <c r="AT434">
        <v>56</v>
      </c>
      <c r="AU434">
        <v>53</v>
      </c>
      <c r="AV434">
        <v>138</v>
      </c>
      <c r="AW434">
        <v>125</v>
      </c>
      <c r="AX434">
        <v>76</v>
      </c>
      <c r="AY434">
        <v>442</v>
      </c>
      <c r="AZ434">
        <v>346</v>
      </c>
      <c r="BA434">
        <v>99</v>
      </c>
      <c r="BB434">
        <v>626</v>
      </c>
      <c r="BC434">
        <v>894</v>
      </c>
      <c r="BD434">
        <v>150</v>
      </c>
      <c r="BE434">
        <v>1262</v>
      </c>
      <c r="BF434">
        <v>1370</v>
      </c>
      <c r="BG434">
        <v>213</v>
      </c>
      <c r="BH434">
        <v>255</v>
      </c>
    </row>
    <row r="435" spans="1:60">
      <c r="A435" t="s">
        <v>1387</v>
      </c>
      <c r="E435" t="s">
        <v>1387</v>
      </c>
      <c r="H435" t="s">
        <v>466</v>
      </c>
      <c r="I435">
        <v>41</v>
      </c>
      <c r="J435">
        <v>410</v>
      </c>
      <c r="K435" t="s">
        <v>249</v>
      </c>
      <c r="L435">
        <v>67</v>
      </c>
      <c r="M435">
        <v>670</v>
      </c>
      <c r="N435">
        <v>32105</v>
      </c>
      <c r="O435" t="s">
        <v>406</v>
      </c>
      <c r="R435">
        <v>67</v>
      </c>
      <c r="U435">
        <v>2365</v>
      </c>
      <c r="X435">
        <v>1726</v>
      </c>
      <c r="AA435">
        <v>29</v>
      </c>
      <c r="AD435">
        <v>32</v>
      </c>
      <c r="AG435">
        <v>33</v>
      </c>
      <c r="AJ435">
        <v>46</v>
      </c>
      <c r="AM435">
        <v>69</v>
      </c>
      <c r="AP435">
        <v>93</v>
      </c>
      <c r="AS435">
        <v>72</v>
      </c>
      <c r="AV435">
        <v>159</v>
      </c>
      <c r="AY435">
        <v>640</v>
      </c>
      <c r="BB435">
        <v>1057</v>
      </c>
      <c r="BE435">
        <v>1921</v>
      </c>
      <c r="BG435">
        <v>309</v>
      </c>
    </row>
    <row r="436" spans="1:60">
      <c r="A436" t="s">
        <v>1388</v>
      </c>
      <c r="E436" t="s">
        <v>1388</v>
      </c>
      <c r="H436" t="s">
        <v>466</v>
      </c>
      <c r="I436">
        <v>41</v>
      </c>
      <c r="J436">
        <v>410</v>
      </c>
      <c r="K436" t="s">
        <v>249</v>
      </c>
      <c r="L436">
        <v>67</v>
      </c>
      <c r="M436">
        <v>670</v>
      </c>
      <c r="N436">
        <v>32106</v>
      </c>
      <c r="O436" t="s">
        <v>407</v>
      </c>
      <c r="R436">
        <v>0</v>
      </c>
      <c r="U436">
        <v>747</v>
      </c>
      <c r="X436">
        <v>523</v>
      </c>
      <c r="AA436">
        <v>54</v>
      </c>
      <c r="AD436">
        <v>20</v>
      </c>
      <c r="AG436">
        <v>14</v>
      </c>
      <c r="AJ436">
        <v>20</v>
      </c>
      <c r="AM436">
        <v>30</v>
      </c>
      <c r="AP436">
        <v>23</v>
      </c>
      <c r="AS436">
        <v>7</v>
      </c>
      <c r="AV436">
        <v>45</v>
      </c>
      <c r="AY436">
        <v>85</v>
      </c>
      <c r="BB436">
        <v>398</v>
      </c>
      <c r="BE436">
        <v>645</v>
      </c>
      <c r="BG436">
        <v>70</v>
      </c>
    </row>
    <row r="437" spans="1:60">
      <c r="A437" t="s">
        <v>1389</v>
      </c>
      <c r="F437" t="s">
        <v>1389</v>
      </c>
      <c r="G437" t="s">
        <v>1389</v>
      </c>
      <c r="H437" t="s">
        <v>466</v>
      </c>
      <c r="I437">
        <v>41</v>
      </c>
      <c r="J437">
        <v>410</v>
      </c>
      <c r="K437" t="s">
        <v>249</v>
      </c>
      <c r="L437">
        <v>67</v>
      </c>
      <c r="M437">
        <v>670</v>
      </c>
      <c r="N437">
        <v>32107</v>
      </c>
      <c r="P437" t="s">
        <v>408</v>
      </c>
      <c r="Q437" t="s">
        <v>1390</v>
      </c>
      <c r="S437">
        <v>2</v>
      </c>
      <c r="T437">
        <v>32</v>
      </c>
      <c r="V437">
        <v>659</v>
      </c>
      <c r="W437">
        <v>159</v>
      </c>
      <c r="Y437">
        <v>681</v>
      </c>
      <c r="Z437">
        <v>143</v>
      </c>
      <c r="AB437">
        <v>37</v>
      </c>
      <c r="AC437">
        <v>51</v>
      </c>
      <c r="AE437">
        <v>0</v>
      </c>
      <c r="AF437">
        <v>12</v>
      </c>
      <c r="AH437">
        <v>12</v>
      </c>
      <c r="AI437">
        <v>21</v>
      </c>
      <c r="AK437">
        <v>2</v>
      </c>
      <c r="AL437">
        <v>10</v>
      </c>
      <c r="AN437">
        <v>0</v>
      </c>
      <c r="AO437">
        <v>12</v>
      </c>
      <c r="AQ437">
        <v>25</v>
      </c>
      <c r="AR437">
        <v>35</v>
      </c>
      <c r="AT437">
        <v>18</v>
      </c>
      <c r="AU437">
        <v>28</v>
      </c>
      <c r="AW437">
        <v>17</v>
      </c>
      <c r="AX437">
        <v>25</v>
      </c>
      <c r="AZ437">
        <v>192</v>
      </c>
      <c r="BA437">
        <v>80</v>
      </c>
      <c r="BC437">
        <v>410</v>
      </c>
      <c r="BD437">
        <v>118</v>
      </c>
      <c r="BF437">
        <v>643</v>
      </c>
      <c r="BH437">
        <v>72</v>
      </c>
    </row>
    <row r="438" spans="1:60">
      <c r="A438" t="s">
        <v>1391</v>
      </c>
      <c r="F438" t="s">
        <v>1391</v>
      </c>
      <c r="G438" t="s">
        <v>1391</v>
      </c>
      <c r="H438" t="s">
        <v>466</v>
      </c>
      <c r="I438">
        <v>41</v>
      </c>
      <c r="J438">
        <v>410</v>
      </c>
      <c r="K438" t="s">
        <v>249</v>
      </c>
      <c r="L438">
        <v>67</v>
      </c>
      <c r="M438">
        <v>670</v>
      </c>
      <c r="N438">
        <v>32108</v>
      </c>
      <c r="P438" t="s">
        <v>409</v>
      </c>
      <c r="Q438" t="s">
        <v>1392</v>
      </c>
      <c r="S438">
        <v>114</v>
      </c>
      <c r="T438">
        <v>72</v>
      </c>
      <c r="V438">
        <v>1276</v>
      </c>
      <c r="W438">
        <v>243</v>
      </c>
      <c r="Y438">
        <v>1191</v>
      </c>
      <c r="Z438">
        <v>205</v>
      </c>
      <c r="AB438">
        <v>10</v>
      </c>
      <c r="AC438">
        <v>18</v>
      </c>
      <c r="AE438">
        <v>30</v>
      </c>
      <c r="AF438">
        <v>34</v>
      </c>
      <c r="AH438">
        <v>46</v>
      </c>
      <c r="AI438">
        <v>39</v>
      </c>
      <c r="AK438">
        <v>16</v>
      </c>
      <c r="AL438">
        <v>25</v>
      </c>
      <c r="AN438">
        <v>56</v>
      </c>
      <c r="AO438">
        <v>49</v>
      </c>
      <c r="AQ438">
        <v>111</v>
      </c>
      <c r="AR438">
        <v>86</v>
      </c>
      <c r="AT438">
        <v>100</v>
      </c>
      <c r="AU438">
        <v>61</v>
      </c>
      <c r="AW438">
        <v>106</v>
      </c>
      <c r="AX438">
        <v>89</v>
      </c>
      <c r="AZ438">
        <v>214</v>
      </c>
      <c r="BA438">
        <v>87</v>
      </c>
      <c r="BC438">
        <v>762</v>
      </c>
      <c r="BD438">
        <v>169</v>
      </c>
      <c r="BF438">
        <v>1203</v>
      </c>
      <c r="BH438">
        <v>292</v>
      </c>
    </row>
    <row r="439" spans="1:60">
      <c r="A439" t="s">
        <v>1393</v>
      </c>
      <c r="F439" t="s">
        <v>1393</v>
      </c>
      <c r="G439" t="s">
        <v>1393</v>
      </c>
      <c r="H439" t="s">
        <v>466</v>
      </c>
      <c r="I439">
        <v>41</v>
      </c>
      <c r="J439">
        <v>410</v>
      </c>
      <c r="K439" t="s">
        <v>249</v>
      </c>
      <c r="L439">
        <v>67</v>
      </c>
      <c r="M439">
        <v>670</v>
      </c>
      <c r="N439">
        <v>32109</v>
      </c>
      <c r="P439" t="s">
        <v>410</v>
      </c>
      <c r="Q439" t="s">
        <v>1394</v>
      </c>
      <c r="S439">
        <v>0</v>
      </c>
      <c r="T439">
        <v>34</v>
      </c>
      <c r="V439">
        <v>657</v>
      </c>
      <c r="W439">
        <v>127</v>
      </c>
      <c r="Y439">
        <v>1175</v>
      </c>
      <c r="Z439">
        <v>140</v>
      </c>
      <c r="AB439">
        <v>13</v>
      </c>
      <c r="AC439">
        <v>15</v>
      </c>
      <c r="AE439">
        <v>0</v>
      </c>
      <c r="AF439">
        <v>12</v>
      </c>
      <c r="AH439">
        <v>0</v>
      </c>
      <c r="AI439">
        <v>12</v>
      </c>
      <c r="AK439">
        <v>9</v>
      </c>
      <c r="AL439">
        <v>15</v>
      </c>
      <c r="AN439">
        <v>0</v>
      </c>
      <c r="AO439">
        <v>12</v>
      </c>
      <c r="AQ439">
        <v>6</v>
      </c>
      <c r="AR439">
        <v>9</v>
      </c>
      <c r="AT439">
        <v>4</v>
      </c>
      <c r="AU439">
        <v>6</v>
      </c>
      <c r="AW439">
        <v>6</v>
      </c>
      <c r="AX439">
        <v>15</v>
      </c>
      <c r="AZ439">
        <v>42</v>
      </c>
      <c r="BA439">
        <v>34</v>
      </c>
      <c r="BC439">
        <v>837</v>
      </c>
      <c r="BD439">
        <v>139</v>
      </c>
      <c r="BF439">
        <v>877</v>
      </c>
      <c r="BH439">
        <v>37</v>
      </c>
    </row>
    <row r="440" spans="1:60">
      <c r="A440" t="s">
        <v>1395</v>
      </c>
      <c r="F440" t="s">
        <v>1395</v>
      </c>
      <c r="G440" t="s">
        <v>1395</v>
      </c>
      <c r="H440" t="s">
        <v>466</v>
      </c>
      <c r="I440">
        <v>41</v>
      </c>
      <c r="J440">
        <v>410</v>
      </c>
      <c r="K440" t="s">
        <v>249</v>
      </c>
      <c r="L440">
        <v>67</v>
      </c>
      <c r="M440">
        <v>670</v>
      </c>
      <c r="N440">
        <v>32110</v>
      </c>
      <c r="P440" t="s">
        <v>411</v>
      </c>
      <c r="Q440" t="s">
        <v>1396</v>
      </c>
      <c r="S440">
        <v>48</v>
      </c>
      <c r="T440">
        <v>43</v>
      </c>
      <c r="V440">
        <v>1497</v>
      </c>
      <c r="W440">
        <v>213</v>
      </c>
      <c r="Y440">
        <v>705</v>
      </c>
      <c r="Z440">
        <v>133</v>
      </c>
      <c r="AB440">
        <v>52</v>
      </c>
      <c r="AC440">
        <v>54</v>
      </c>
      <c r="AE440">
        <v>0</v>
      </c>
      <c r="AF440">
        <v>12</v>
      </c>
      <c r="AH440">
        <v>16</v>
      </c>
      <c r="AI440">
        <v>18</v>
      </c>
      <c r="AK440">
        <v>25</v>
      </c>
      <c r="AL440">
        <v>25</v>
      </c>
      <c r="AN440">
        <v>8</v>
      </c>
      <c r="AO440">
        <v>14</v>
      </c>
      <c r="AQ440">
        <v>24</v>
      </c>
      <c r="AR440">
        <v>39</v>
      </c>
      <c r="AT440">
        <v>26</v>
      </c>
      <c r="AU440">
        <v>23</v>
      </c>
      <c r="AW440">
        <v>48</v>
      </c>
      <c r="AX440">
        <v>41</v>
      </c>
      <c r="AZ440">
        <v>154</v>
      </c>
      <c r="BA440">
        <v>63</v>
      </c>
      <c r="BC440">
        <v>388</v>
      </c>
      <c r="BD440">
        <v>109</v>
      </c>
      <c r="BF440">
        <v>435</v>
      </c>
      <c r="BH440">
        <v>399</v>
      </c>
    </row>
    <row r="441" spans="1:60">
      <c r="A441" t="s">
        <v>1397</v>
      </c>
      <c r="B441" t="s">
        <v>1398</v>
      </c>
      <c r="C441" t="s">
        <v>1398</v>
      </c>
      <c r="D441" t="s">
        <v>1398</v>
      </c>
      <c r="E441" t="s">
        <v>1397</v>
      </c>
      <c r="F441" t="s">
        <v>1397</v>
      </c>
      <c r="G441" t="s">
        <v>1397</v>
      </c>
      <c r="H441" t="s">
        <v>466</v>
      </c>
      <c r="I441">
        <v>41</v>
      </c>
      <c r="J441">
        <v>410</v>
      </c>
      <c r="K441" t="s">
        <v>249</v>
      </c>
      <c r="L441">
        <v>67</v>
      </c>
      <c r="M441">
        <v>670</v>
      </c>
      <c r="N441">
        <v>32200</v>
      </c>
      <c r="O441" t="s">
        <v>412</v>
      </c>
      <c r="P441" t="s">
        <v>412</v>
      </c>
      <c r="Q441" t="s">
        <v>1399</v>
      </c>
      <c r="R441">
        <v>55</v>
      </c>
      <c r="S441">
        <v>128</v>
      </c>
      <c r="T441">
        <v>68</v>
      </c>
      <c r="U441">
        <v>2106</v>
      </c>
      <c r="V441">
        <v>2844</v>
      </c>
      <c r="W441">
        <v>339</v>
      </c>
      <c r="X441">
        <v>1328</v>
      </c>
      <c r="Y441">
        <v>1845</v>
      </c>
      <c r="Z441">
        <v>250</v>
      </c>
      <c r="AA441">
        <v>27</v>
      </c>
      <c r="AB441">
        <v>51</v>
      </c>
      <c r="AC441">
        <v>43</v>
      </c>
      <c r="AD441">
        <v>34</v>
      </c>
      <c r="AE441">
        <v>44</v>
      </c>
      <c r="AF441">
        <v>41</v>
      </c>
      <c r="AG441">
        <v>34</v>
      </c>
      <c r="AH441">
        <v>25</v>
      </c>
      <c r="AI441">
        <v>24</v>
      </c>
      <c r="AJ441">
        <v>53</v>
      </c>
      <c r="AK441">
        <v>43</v>
      </c>
      <c r="AL441">
        <v>41</v>
      </c>
      <c r="AM441">
        <v>74</v>
      </c>
      <c r="AN441">
        <v>49</v>
      </c>
      <c r="AO441">
        <v>37</v>
      </c>
      <c r="AP441">
        <v>71</v>
      </c>
      <c r="AQ441">
        <v>88</v>
      </c>
      <c r="AR441">
        <v>56</v>
      </c>
      <c r="AS441">
        <v>80</v>
      </c>
      <c r="AT441">
        <v>85</v>
      </c>
      <c r="AU441">
        <v>61</v>
      </c>
      <c r="AV441">
        <v>153</v>
      </c>
      <c r="AW441">
        <v>142</v>
      </c>
      <c r="AX441">
        <v>70</v>
      </c>
      <c r="AY441">
        <v>416</v>
      </c>
      <c r="AZ441">
        <v>545</v>
      </c>
      <c r="BA441">
        <v>138</v>
      </c>
      <c r="BB441">
        <v>881</v>
      </c>
      <c r="BC441">
        <v>1434</v>
      </c>
      <c r="BD441">
        <v>234</v>
      </c>
      <c r="BE441">
        <v>1597</v>
      </c>
      <c r="BF441">
        <v>2141</v>
      </c>
      <c r="BG441">
        <v>229</v>
      </c>
      <c r="BH441">
        <v>510</v>
      </c>
    </row>
    <row r="442" spans="1:60">
      <c r="A442" t="s">
        <v>1400</v>
      </c>
      <c r="B442" t="s">
        <v>1401</v>
      </c>
      <c r="C442" t="s">
        <v>1401</v>
      </c>
      <c r="D442" t="s">
        <v>1401</v>
      </c>
      <c r="E442" t="s">
        <v>1400</v>
      </c>
      <c r="F442" t="s">
        <v>1400</v>
      </c>
      <c r="G442" t="s">
        <v>1400</v>
      </c>
      <c r="H442" t="s">
        <v>466</v>
      </c>
      <c r="I442">
        <v>41</v>
      </c>
      <c r="J442">
        <v>410</v>
      </c>
      <c r="K442" t="s">
        <v>249</v>
      </c>
      <c r="L442">
        <v>67</v>
      </c>
      <c r="M442">
        <v>670</v>
      </c>
      <c r="N442">
        <v>32300</v>
      </c>
      <c r="O442" t="s">
        <v>413</v>
      </c>
      <c r="P442" t="s">
        <v>413</v>
      </c>
      <c r="Q442" t="s">
        <v>1402</v>
      </c>
      <c r="R442">
        <v>100</v>
      </c>
      <c r="S442">
        <v>75</v>
      </c>
      <c r="T442">
        <v>52</v>
      </c>
      <c r="U442">
        <v>1202</v>
      </c>
      <c r="V442">
        <v>2059</v>
      </c>
      <c r="W442">
        <v>317</v>
      </c>
      <c r="X442">
        <v>428</v>
      </c>
      <c r="Y442">
        <v>1030</v>
      </c>
      <c r="Z442">
        <v>192</v>
      </c>
      <c r="AA442">
        <v>35</v>
      </c>
      <c r="AB442">
        <v>11</v>
      </c>
      <c r="AC442">
        <v>17</v>
      </c>
      <c r="AD442">
        <v>31</v>
      </c>
      <c r="AE442">
        <v>43</v>
      </c>
      <c r="AF442">
        <v>32</v>
      </c>
      <c r="AG442">
        <v>22</v>
      </c>
      <c r="AH442">
        <v>36</v>
      </c>
      <c r="AI442">
        <v>32</v>
      </c>
      <c r="AJ442">
        <v>34</v>
      </c>
      <c r="AK442">
        <v>30</v>
      </c>
      <c r="AL442">
        <v>26</v>
      </c>
      <c r="AM442">
        <v>66</v>
      </c>
      <c r="AN442">
        <v>55</v>
      </c>
      <c r="AO442">
        <v>54</v>
      </c>
      <c r="AP442">
        <v>62</v>
      </c>
      <c r="AQ442">
        <v>75</v>
      </c>
      <c r="AR442">
        <v>44</v>
      </c>
      <c r="AS442">
        <v>58</v>
      </c>
      <c r="AT442">
        <v>30</v>
      </c>
      <c r="AU442">
        <v>33</v>
      </c>
      <c r="AV442">
        <v>131</v>
      </c>
      <c r="AW442">
        <v>111</v>
      </c>
      <c r="AX442">
        <v>69</v>
      </c>
      <c r="AY442">
        <v>180</v>
      </c>
      <c r="AZ442">
        <v>300</v>
      </c>
      <c r="BA442">
        <v>112</v>
      </c>
      <c r="BB442">
        <v>279</v>
      </c>
      <c r="BC442">
        <v>777</v>
      </c>
      <c r="BD442">
        <v>166</v>
      </c>
      <c r="BE442">
        <v>671</v>
      </c>
      <c r="BF442">
        <v>1137</v>
      </c>
      <c r="BG442">
        <v>230</v>
      </c>
      <c r="BH442">
        <v>363</v>
      </c>
    </row>
    <row r="443" spans="1:60">
      <c r="A443" t="s">
        <v>1403</v>
      </c>
      <c r="B443" t="s">
        <v>1404</v>
      </c>
      <c r="H443" t="s">
        <v>466</v>
      </c>
      <c r="I443">
        <v>41</v>
      </c>
      <c r="J443">
        <v>410</v>
      </c>
      <c r="K443" t="s">
        <v>249</v>
      </c>
      <c r="L443">
        <v>67</v>
      </c>
      <c r="M443">
        <v>670</v>
      </c>
      <c r="N443">
        <v>32400</v>
      </c>
    </row>
    <row r="444" spans="1:60">
      <c r="A444" t="s">
        <v>1405</v>
      </c>
      <c r="C444" t="s">
        <v>1405</v>
      </c>
      <c r="H444" t="s">
        <v>466</v>
      </c>
      <c r="I444">
        <v>41</v>
      </c>
      <c r="J444">
        <v>410</v>
      </c>
      <c r="K444" t="s">
        <v>249</v>
      </c>
      <c r="L444">
        <v>67</v>
      </c>
      <c r="M444">
        <v>670</v>
      </c>
      <c r="N444">
        <v>32401</v>
      </c>
    </row>
    <row r="445" spans="1:60">
      <c r="A445" t="s">
        <v>1406</v>
      </c>
      <c r="C445" t="s">
        <v>1406</v>
      </c>
      <c r="D445" t="s">
        <v>1406</v>
      </c>
      <c r="H445" t="s">
        <v>466</v>
      </c>
      <c r="I445">
        <v>41</v>
      </c>
      <c r="J445">
        <v>410</v>
      </c>
      <c r="K445" t="s">
        <v>249</v>
      </c>
      <c r="L445">
        <v>67</v>
      </c>
      <c r="M445">
        <v>670</v>
      </c>
      <c r="N445">
        <v>32402</v>
      </c>
    </row>
    <row r="446" spans="1:60">
      <c r="A446" t="s">
        <v>1407</v>
      </c>
      <c r="D446" t="s">
        <v>1407</v>
      </c>
      <c r="E446" t="s">
        <v>1407</v>
      </c>
      <c r="H446" t="s">
        <v>466</v>
      </c>
      <c r="I446">
        <v>41</v>
      </c>
      <c r="J446">
        <v>410</v>
      </c>
      <c r="K446" t="s">
        <v>249</v>
      </c>
      <c r="L446">
        <v>67</v>
      </c>
      <c r="M446">
        <v>670</v>
      </c>
      <c r="N446">
        <v>32403</v>
      </c>
      <c r="O446" t="s">
        <v>458</v>
      </c>
      <c r="R446">
        <v>1271</v>
      </c>
      <c r="U446">
        <v>2734</v>
      </c>
      <c r="X446">
        <v>497</v>
      </c>
      <c r="AA446">
        <v>211</v>
      </c>
      <c r="AD446">
        <v>179</v>
      </c>
      <c r="AG446">
        <v>173</v>
      </c>
      <c r="AJ446">
        <v>85</v>
      </c>
      <c r="AM446">
        <v>140</v>
      </c>
      <c r="AP446">
        <v>180</v>
      </c>
      <c r="AS446">
        <v>149</v>
      </c>
      <c r="AV446">
        <v>305</v>
      </c>
      <c r="AY446">
        <v>578</v>
      </c>
      <c r="BB446">
        <v>304</v>
      </c>
      <c r="BE446">
        <v>995</v>
      </c>
      <c r="BG446">
        <v>1317</v>
      </c>
    </row>
    <row r="447" spans="1:60">
      <c r="A447" t="s">
        <v>1408</v>
      </c>
      <c r="D447" t="s">
        <v>1408</v>
      </c>
      <c r="E447" t="s">
        <v>1408</v>
      </c>
      <c r="F447" t="s">
        <v>1408</v>
      </c>
      <c r="G447" t="s">
        <v>1408</v>
      </c>
      <c r="H447" t="s">
        <v>466</v>
      </c>
      <c r="I447">
        <v>41</v>
      </c>
      <c r="J447">
        <v>410</v>
      </c>
      <c r="K447" t="s">
        <v>249</v>
      </c>
      <c r="L447">
        <v>67</v>
      </c>
      <c r="M447">
        <v>670</v>
      </c>
      <c r="N447">
        <v>32404</v>
      </c>
      <c r="O447" t="s">
        <v>459</v>
      </c>
      <c r="P447" t="s">
        <v>459</v>
      </c>
      <c r="Q447" t="s">
        <v>1409</v>
      </c>
      <c r="R447">
        <v>172</v>
      </c>
      <c r="S447">
        <v>237</v>
      </c>
      <c r="T447">
        <v>100</v>
      </c>
      <c r="U447">
        <v>2748</v>
      </c>
      <c r="V447">
        <v>3183</v>
      </c>
      <c r="W447">
        <v>391</v>
      </c>
      <c r="X447">
        <v>1092</v>
      </c>
      <c r="Y447">
        <v>1254</v>
      </c>
      <c r="Z447">
        <v>235</v>
      </c>
      <c r="AA447">
        <v>54</v>
      </c>
      <c r="AB447">
        <v>61</v>
      </c>
      <c r="AC447">
        <v>43</v>
      </c>
      <c r="AD447">
        <v>59</v>
      </c>
      <c r="AE447">
        <v>62</v>
      </c>
      <c r="AF447">
        <v>51</v>
      </c>
      <c r="AG447">
        <v>92</v>
      </c>
      <c r="AH447">
        <v>69</v>
      </c>
      <c r="AI447">
        <v>47</v>
      </c>
      <c r="AJ447">
        <v>113</v>
      </c>
      <c r="AK447">
        <v>111</v>
      </c>
      <c r="AL447">
        <v>85</v>
      </c>
      <c r="AM447">
        <v>28</v>
      </c>
      <c r="AN447">
        <v>153</v>
      </c>
      <c r="AO447">
        <v>86</v>
      </c>
      <c r="AP447">
        <v>107</v>
      </c>
      <c r="AQ447">
        <v>71</v>
      </c>
      <c r="AR447">
        <v>49</v>
      </c>
      <c r="AS447">
        <v>179</v>
      </c>
      <c r="AT447">
        <v>124</v>
      </c>
      <c r="AU447">
        <v>100</v>
      </c>
      <c r="AV447">
        <v>161</v>
      </c>
      <c r="AW447">
        <v>171</v>
      </c>
      <c r="AX447">
        <v>89</v>
      </c>
      <c r="AY447">
        <v>681</v>
      </c>
      <c r="AZ447">
        <v>522</v>
      </c>
      <c r="BA447">
        <v>162</v>
      </c>
      <c r="BB447">
        <v>692</v>
      </c>
      <c r="BC447">
        <v>1052</v>
      </c>
      <c r="BD447">
        <v>190</v>
      </c>
      <c r="BE447">
        <v>1693</v>
      </c>
      <c r="BF447">
        <v>1871</v>
      </c>
      <c r="BG447">
        <v>475</v>
      </c>
      <c r="BH447">
        <v>548</v>
      </c>
    </row>
    <row r="448" spans="1:60">
      <c r="A448" t="s">
        <v>1410</v>
      </c>
      <c r="E448" t="s">
        <v>1410</v>
      </c>
      <c r="H448" t="s">
        <v>466</v>
      </c>
      <c r="I448">
        <v>41</v>
      </c>
      <c r="J448">
        <v>410</v>
      </c>
      <c r="K448" t="s">
        <v>249</v>
      </c>
      <c r="L448">
        <v>67</v>
      </c>
      <c r="M448">
        <v>670</v>
      </c>
      <c r="N448">
        <v>32405</v>
      </c>
      <c r="O448" t="s">
        <v>1411</v>
      </c>
      <c r="R448">
        <v>110</v>
      </c>
      <c r="U448">
        <v>2549</v>
      </c>
      <c r="X448">
        <v>1409</v>
      </c>
      <c r="AA448">
        <v>62</v>
      </c>
      <c r="AD448">
        <v>22</v>
      </c>
      <c r="AG448">
        <v>49</v>
      </c>
      <c r="AJ448">
        <v>64</v>
      </c>
      <c r="AM448">
        <v>109</v>
      </c>
      <c r="AP448">
        <v>77</v>
      </c>
      <c r="AS448">
        <v>144</v>
      </c>
      <c r="AV448">
        <v>265</v>
      </c>
      <c r="AY448">
        <v>681</v>
      </c>
      <c r="BB448">
        <v>824</v>
      </c>
      <c r="BE448">
        <v>1632</v>
      </c>
      <c r="BG448">
        <v>642</v>
      </c>
    </row>
    <row r="449" spans="1:60">
      <c r="A449" t="s">
        <v>1412</v>
      </c>
      <c r="E449" t="s">
        <v>1412</v>
      </c>
      <c r="F449" t="s">
        <v>1412</v>
      </c>
      <c r="G449" t="s">
        <v>1412</v>
      </c>
      <c r="H449" t="s">
        <v>466</v>
      </c>
      <c r="I449">
        <v>41</v>
      </c>
      <c r="J449">
        <v>410</v>
      </c>
      <c r="K449" t="s">
        <v>249</v>
      </c>
      <c r="L449">
        <v>67</v>
      </c>
      <c r="M449">
        <v>670</v>
      </c>
      <c r="N449">
        <v>32406</v>
      </c>
      <c r="O449" t="s">
        <v>1413</v>
      </c>
      <c r="P449" t="s">
        <v>1413</v>
      </c>
      <c r="Q449" t="s">
        <v>1414</v>
      </c>
      <c r="R449">
        <v>243</v>
      </c>
      <c r="S449">
        <v>232</v>
      </c>
      <c r="T449">
        <v>137</v>
      </c>
      <c r="U449">
        <v>3110</v>
      </c>
      <c r="V449">
        <v>3649</v>
      </c>
      <c r="W449">
        <v>420</v>
      </c>
      <c r="X449">
        <v>1027</v>
      </c>
      <c r="Y449">
        <v>1526</v>
      </c>
      <c r="Z449">
        <v>340</v>
      </c>
      <c r="AA449">
        <v>120</v>
      </c>
      <c r="AB449">
        <v>190</v>
      </c>
      <c r="AC449">
        <v>108</v>
      </c>
      <c r="AD449">
        <v>102</v>
      </c>
      <c r="AE449">
        <v>51</v>
      </c>
      <c r="AF449">
        <v>47</v>
      </c>
      <c r="AG449">
        <v>115</v>
      </c>
      <c r="AH449">
        <v>56</v>
      </c>
      <c r="AI449">
        <v>53</v>
      </c>
      <c r="AJ449">
        <v>126</v>
      </c>
      <c r="AK449">
        <v>42</v>
      </c>
      <c r="AL449">
        <v>39</v>
      </c>
      <c r="AM449">
        <v>131</v>
      </c>
      <c r="AN449">
        <v>98</v>
      </c>
      <c r="AO449">
        <v>61</v>
      </c>
      <c r="AP449">
        <v>145</v>
      </c>
      <c r="AQ449">
        <v>91</v>
      </c>
      <c r="AR449">
        <v>71</v>
      </c>
      <c r="AS449">
        <v>70</v>
      </c>
      <c r="AT449">
        <v>79</v>
      </c>
      <c r="AU449">
        <v>76</v>
      </c>
      <c r="AV449">
        <v>337</v>
      </c>
      <c r="AW449">
        <v>233</v>
      </c>
      <c r="AX449">
        <v>122</v>
      </c>
      <c r="AY449">
        <v>703</v>
      </c>
      <c r="AZ449">
        <v>647</v>
      </c>
      <c r="BA449">
        <v>172</v>
      </c>
      <c r="BB449">
        <v>681</v>
      </c>
      <c r="BC449">
        <v>1279</v>
      </c>
      <c r="BD449">
        <v>239</v>
      </c>
      <c r="BE449">
        <v>1805</v>
      </c>
      <c r="BF449">
        <v>2101</v>
      </c>
      <c r="BG449">
        <v>732</v>
      </c>
      <c r="BH449">
        <v>826</v>
      </c>
    </row>
    <row r="450" spans="1:60">
      <c r="A450" t="s">
        <v>1415</v>
      </c>
      <c r="F450" t="s">
        <v>1415</v>
      </c>
      <c r="G450" t="s">
        <v>1415</v>
      </c>
      <c r="H450" t="s">
        <v>466</v>
      </c>
      <c r="I450">
        <v>41</v>
      </c>
      <c r="J450">
        <v>410</v>
      </c>
      <c r="K450" t="s">
        <v>249</v>
      </c>
      <c r="L450">
        <v>67</v>
      </c>
      <c r="M450">
        <v>670</v>
      </c>
      <c r="N450">
        <v>32407</v>
      </c>
      <c r="P450" t="s">
        <v>1416</v>
      </c>
      <c r="Q450" t="s">
        <v>1417</v>
      </c>
      <c r="S450">
        <v>71</v>
      </c>
      <c r="T450">
        <v>60</v>
      </c>
      <c r="V450">
        <v>2241</v>
      </c>
      <c r="W450">
        <v>367</v>
      </c>
      <c r="Y450">
        <v>961</v>
      </c>
      <c r="Z450">
        <v>242</v>
      </c>
      <c r="AB450">
        <v>9</v>
      </c>
      <c r="AC450">
        <v>14</v>
      </c>
      <c r="AE450">
        <v>26</v>
      </c>
      <c r="AF450">
        <v>40</v>
      </c>
      <c r="AH450">
        <v>12</v>
      </c>
      <c r="AI450">
        <v>20</v>
      </c>
      <c r="AK450">
        <v>0</v>
      </c>
      <c r="AL450">
        <v>17</v>
      </c>
      <c r="AN450">
        <v>72</v>
      </c>
      <c r="AO450">
        <v>53</v>
      </c>
      <c r="AQ450">
        <v>28</v>
      </c>
      <c r="AR450">
        <v>37</v>
      </c>
      <c r="AT450">
        <v>44</v>
      </c>
      <c r="AU450">
        <v>41</v>
      </c>
      <c r="AW450">
        <v>135</v>
      </c>
      <c r="AX450">
        <v>68</v>
      </c>
      <c r="AZ450">
        <v>654</v>
      </c>
      <c r="BA450">
        <v>204</v>
      </c>
      <c r="BC450">
        <v>821</v>
      </c>
      <c r="BD450">
        <v>196</v>
      </c>
      <c r="BF450">
        <v>1167</v>
      </c>
      <c r="BH450">
        <v>585</v>
      </c>
    </row>
    <row r="451" spans="1:60">
      <c r="A451" t="s">
        <v>1418</v>
      </c>
      <c r="F451" t="s">
        <v>1418</v>
      </c>
      <c r="G451" t="s">
        <v>1418</v>
      </c>
      <c r="H451" t="s">
        <v>466</v>
      </c>
      <c r="I451">
        <v>41</v>
      </c>
      <c r="J451">
        <v>410</v>
      </c>
      <c r="K451" t="s">
        <v>249</v>
      </c>
      <c r="L451">
        <v>67</v>
      </c>
      <c r="M451">
        <v>670</v>
      </c>
      <c r="N451">
        <v>32408</v>
      </c>
      <c r="P451" t="s">
        <v>1419</v>
      </c>
      <c r="Q451" t="s">
        <v>1420</v>
      </c>
      <c r="S451">
        <v>135</v>
      </c>
      <c r="T451">
        <v>82</v>
      </c>
      <c r="V451">
        <v>1852</v>
      </c>
      <c r="W451">
        <v>319</v>
      </c>
      <c r="Y451">
        <v>2345</v>
      </c>
      <c r="Z451">
        <v>306</v>
      </c>
      <c r="AB451">
        <v>54</v>
      </c>
      <c r="AC451">
        <v>48</v>
      </c>
      <c r="AE451">
        <v>60</v>
      </c>
      <c r="AF451">
        <v>56</v>
      </c>
      <c r="AH451">
        <v>25</v>
      </c>
      <c r="AI451">
        <v>29</v>
      </c>
      <c r="AK451">
        <v>89</v>
      </c>
      <c r="AL451">
        <v>65</v>
      </c>
      <c r="AN451">
        <v>47</v>
      </c>
      <c r="AO451">
        <v>51</v>
      </c>
      <c r="AQ451">
        <v>9</v>
      </c>
      <c r="AR451">
        <v>17</v>
      </c>
      <c r="AT451">
        <v>73</v>
      </c>
      <c r="AU451">
        <v>60</v>
      </c>
      <c r="AW451">
        <v>143</v>
      </c>
      <c r="AX451">
        <v>99</v>
      </c>
      <c r="AZ451">
        <v>474</v>
      </c>
      <c r="BA451">
        <v>142</v>
      </c>
      <c r="BC451">
        <v>1350</v>
      </c>
      <c r="BD451">
        <v>259</v>
      </c>
      <c r="BF451">
        <v>1582</v>
      </c>
      <c r="BH451">
        <v>775</v>
      </c>
    </row>
    <row r="452" spans="1:60">
      <c r="A452" t="s">
        <v>1421</v>
      </c>
      <c r="F452" t="s">
        <v>1421</v>
      </c>
      <c r="G452" t="s">
        <v>1421</v>
      </c>
      <c r="H452" t="s">
        <v>466</v>
      </c>
      <c r="I452">
        <v>41</v>
      </c>
      <c r="J452">
        <v>410</v>
      </c>
      <c r="K452" t="s">
        <v>249</v>
      </c>
      <c r="L452">
        <v>67</v>
      </c>
      <c r="M452">
        <v>670</v>
      </c>
      <c r="N452">
        <v>32409</v>
      </c>
      <c r="P452" t="s">
        <v>1422</v>
      </c>
      <c r="Q452" t="s">
        <v>1423</v>
      </c>
      <c r="S452">
        <v>990</v>
      </c>
      <c r="T452">
        <v>265</v>
      </c>
      <c r="V452">
        <v>1590</v>
      </c>
      <c r="W452">
        <v>318</v>
      </c>
      <c r="Y452">
        <v>304</v>
      </c>
      <c r="Z452">
        <v>122</v>
      </c>
      <c r="AB452">
        <v>237</v>
      </c>
      <c r="AC452">
        <v>96</v>
      </c>
      <c r="AE452">
        <v>173</v>
      </c>
      <c r="AF452">
        <v>109</v>
      </c>
      <c r="AH452">
        <v>74</v>
      </c>
      <c r="AI452">
        <v>72</v>
      </c>
      <c r="AK452">
        <v>133</v>
      </c>
      <c r="AL452">
        <v>90</v>
      </c>
      <c r="AN452">
        <v>72</v>
      </c>
      <c r="AO452">
        <v>61</v>
      </c>
      <c r="AQ452">
        <v>41</v>
      </c>
      <c r="AR452">
        <v>39</v>
      </c>
      <c r="AT452">
        <v>44</v>
      </c>
      <c r="AU452">
        <v>56</v>
      </c>
      <c r="AW452">
        <v>29</v>
      </c>
      <c r="AX452">
        <v>38</v>
      </c>
      <c r="AZ452">
        <v>307</v>
      </c>
      <c r="BA452">
        <v>122</v>
      </c>
      <c r="BC452">
        <v>284</v>
      </c>
      <c r="BD452">
        <v>118</v>
      </c>
      <c r="BF452">
        <v>354</v>
      </c>
      <c r="BH452">
        <v>1109</v>
      </c>
    </row>
    <row r="453" spans="1:60">
      <c r="A453" t="s">
        <v>1424</v>
      </c>
      <c r="F453" t="s">
        <v>1424</v>
      </c>
      <c r="G453" t="s">
        <v>1424</v>
      </c>
      <c r="H453" t="s">
        <v>466</v>
      </c>
      <c r="I453">
        <v>41</v>
      </c>
      <c r="J453">
        <v>410</v>
      </c>
      <c r="K453" t="s">
        <v>249</v>
      </c>
      <c r="L453">
        <v>67</v>
      </c>
      <c r="M453">
        <v>670</v>
      </c>
      <c r="N453">
        <v>32410</v>
      </c>
      <c r="P453" t="s">
        <v>1425</v>
      </c>
      <c r="Q453" t="s">
        <v>1426</v>
      </c>
      <c r="S453">
        <v>220</v>
      </c>
      <c r="T453">
        <v>105</v>
      </c>
      <c r="V453">
        <v>1307</v>
      </c>
      <c r="W453">
        <v>234</v>
      </c>
      <c r="Y453">
        <v>463</v>
      </c>
      <c r="Z453">
        <v>140</v>
      </c>
      <c r="AB453">
        <v>127</v>
      </c>
      <c r="AC453">
        <v>84</v>
      </c>
      <c r="AE453">
        <v>157</v>
      </c>
      <c r="AF453">
        <v>119</v>
      </c>
      <c r="AH453">
        <v>8</v>
      </c>
      <c r="AI453">
        <v>13</v>
      </c>
      <c r="AK453">
        <v>97</v>
      </c>
      <c r="AL453">
        <v>70</v>
      </c>
      <c r="AN453">
        <v>148</v>
      </c>
      <c r="AO453">
        <v>87</v>
      </c>
      <c r="AQ453">
        <v>84</v>
      </c>
      <c r="AR453">
        <v>66</v>
      </c>
      <c r="AT453">
        <v>10</v>
      </c>
      <c r="AU453">
        <v>19</v>
      </c>
      <c r="AW453">
        <v>52</v>
      </c>
      <c r="AX453">
        <v>56</v>
      </c>
      <c r="AZ453">
        <v>177</v>
      </c>
      <c r="BA453">
        <v>86</v>
      </c>
      <c r="BC453">
        <v>432</v>
      </c>
      <c r="BD453">
        <v>138</v>
      </c>
      <c r="BF453">
        <v>754</v>
      </c>
      <c r="BH453">
        <v>511</v>
      </c>
    </row>
    <row r="454" spans="1:60">
      <c r="A454" t="s">
        <v>1427</v>
      </c>
      <c r="B454" t="s">
        <v>1428</v>
      </c>
      <c r="C454" t="s">
        <v>1428</v>
      </c>
      <c r="D454" t="s">
        <v>1428</v>
      </c>
      <c r="E454" t="s">
        <v>1427</v>
      </c>
      <c r="H454" t="s">
        <v>466</v>
      </c>
      <c r="I454">
        <v>41</v>
      </c>
      <c r="J454">
        <v>410</v>
      </c>
      <c r="K454" t="s">
        <v>249</v>
      </c>
      <c r="L454">
        <v>67</v>
      </c>
      <c r="M454">
        <v>670</v>
      </c>
      <c r="N454">
        <v>32500</v>
      </c>
      <c r="O454" t="s">
        <v>414</v>
      </c>
      <c r="R454">
        <v>532</v>
      </c>
      <c r="U454">
        <v>3032</v>
      </c>
      <c r="X454">
        <v>719</v>
      </c>
      <c r="AA454">
        <v>119</v>
      </c>
      <c r="AD454">
        <v>158</v>
      </c>
      <c r="AG454">
        <v>116</v>
      </c>
      <c r="AJ454">
        <v>125</v>
      </c>
      <c r="AM454">
        <v>192</v>
      </c>
      <c r="AP454">
        <v>168</v>
      </c>
      <c r="AS454">
        <v>161</v>
      </c>
      <c r="AV454">
        <v>256</v>
      </c>
      <c r="AY454">
        <v>475</v>
      </c>
      <c r="BB454">
        <v>466</v>
      </c>
      <c r="BE454">
        <v>1523</v>
      </c>
      <c r="BG454">
        <v>719</v>
      </c>
    </row>
    <row r="455" spans="1:60">
      <c r="A455" t="s">
        <v>1429</v>
      </c>
      <c r="F455" t="s">
        <v>1429</v>
      </c>
      <c r="G455" t="s">
        <v>1429</v>
      </c>
      <c r="H455" t="s">
        <v>466</v>
      </c>
      <c r="I455">
        <v>41</v>
      </c>
      <c r="J455">
        <v>410</v>
      </c>
      <c r="K455" t="s">
        <v>249</v>
      </c>
      <c r="L455">
        <v>67</v>
      </c>
      <c r="M455">
        <v>670</v>
      </c>
      <c r="N455">
        <v>32501</v>
      </c>
      <c r="P455" t="s">
        <v>465</v>
      </c>
      <c r="Q455" t="s">
        <v>1430</v>
      </c>
      <c r="S455">
        <v>535</v>
      </c>
      <c r="T455">
        <v>281</v>
      </c>
      <c r="V455">
        <v>1523</v>
      </c>
      <c r="W455">
        <v>247</v>
      </c>
      <c r="Y455">
        <v>156</v>
      </c>
      <c r="Z455">
        <v>70</v>
      </c>
      <c r="AB455">
        <v>141</v>
      </c>
      <c r="AC455">
        <v>74</v>
      </c>
      <c r="AE455">
        <v>168</v>
      </c>
      <c r="AF455">
        <v>105</v>
      </c>
      <c r="AH455">
        <v>91</v>
      </c>
      <c r="AI455">
        <v>72</v>
      </c>
      <c r="AK455">
        <v>12</v>
      </c>
      <c r="AL455">
        <v>13</v>
      </c>
      <c r="AN455">
        <v>115</v>
      </c>
      <c r="AO455">
        <v>85</v>
      </c>
      <c r="AQ455">
        <v>31</v>
      </c>
      <c r="AR455">
        <v>34</v>
      </c>
      <c r="AT455">
        <v>95</v>
      </c>
      <c r="AU455">
        <v>77</v>
      </c>
      <c r="AW455">
        <v>35</v>
      </c>
      <c r="AX455">
        <v>31</v>
      </c>
      <c r="AZ455">
        <v>66</v>
      </c>
      <c r="BA455">
        <v>45</v>
      </c>
      <c r="BC455">
        <v>114</v>
      </c>
      <c r="BD455">
        <v>62</v>
      </c>
      <c r="BF455">
        <v>322</v>
      </c>
      <c r="BH455">
        <v>580</v>
      </c>
    </row>
    <row r="456" spans="1:60">
      <c r="A456" t="s">
        <v>1431</v>
      </c>
      <c r="F456" t="s">
        <v>1431</v>
      </c>
      <c r="G456" t="s">
        <v>1431</v>
      </c>
      <c r="H456" t="s">
        <v>466</v>
      </c>
      <c r="I456">
        <v>41</v>
      </c>
      <c r="J456">
        <v>410</v>
      </c>
      <c r="K456" t="s">
        <v>249</v>
      </c>
      <c r="L456">
        <v>67</v>
      </c>
      <c r="M456">
        <v>670</v>
      </c>
      <c r="N456">
        <v>32502</v>
      </c>
      <c r="P456" t="s">
        <v>460</v>
      </c>
      <c r="Q456" t="s">
        <v>1432</v>
      </c>
      <c r="S456">
        <v>166</v>
      </c>
      <c r="T456">
        <v>92</v>
      </c>
      <c r="V456">
        <v>1268</v>
      </c>
      <c r="W456">
        <v>247</v>
      </c>
      <c r="Y456">
        <v>658</v>
      </c>
      <c r="Z456">
        <v>160</v>
      </c>
      <c r="AB456">
        <v>64</v>
      </c>
      <c r="AC456">
        <v>52</v>
      </c>
      <c r="AE456">
        <v>58</v>
      </c>
      <c r="AF456">
        <v>53</v>
      </c>
      <c r="AH456">
        <v>57</v>
      </c>
      <c r="AI456">
        <v>62</v>
      </c>
      <c r="AK456">
        <v>0</v>
      </c>
      <c r="AL456">
        <v>12</v>
      </c>
      <c r="AN456">
        <v>13</v>
      </c>
      <c r="AO456">
        <v>18</v>
      </c>
      <c r="AQ456">
        <v>6</v>
      </c>
      <c r="AR456">
        <v>11</v>
      </c>
      <c r="AT456">
        <v>53</v>
      </c>
      <c r="AU456">
        <v>40</v>
      </c>
      <c r="AW456">
        <v>83</v>
      </c>
      <c r="AX456">
        <v>56</v>
      </c>
      <c r="AZ456">
        <v>286</v>
      </c>
      <c r="BA456">
        <v>92</v>
      </c>
      <c r="BC456">
        <v>426</v>
      </c>
      <c r="BD456">
        <v>126</v>
      </c>
      <c r="BF456">
        <v>773</v>
      </c>
      <c r="BH456">
        <v>259</v>
      </c>
    </row>
    <row r="457" spans="1:60">
      <c r="A457" t="s">
        <v>1433</v>
      </c>
      <c r="F457" t="s">
        <v>1433</v>
      </c>
      <c r="G457" t="s">
        <v>1433</v>
      </c>
      <c r="H457" t="s">
        <v>466</v>
      </c>
      <c r="I457">
        <v>41</v>
      </c>
      <c r="J457">
        <v>410</v>
      </c>
      <c r="K457" t="s">
        <v>249</v>
      </c>
      <c r="L457">
        <v>67</v>
      </c>
      <c r="M457">
        <v>670</v>
      </c>
      <c r="N457">
        <v>32503</v>
      </c>
      <c r="P457" t="s">
        <v>461</v>
      </c>
      <c r="Q457" t="s">
        <v>1434</v>
      </c>
      <c r="S457">
        <v>213</v>
      </c>
      <c r="T457">
        <v>130</v>
      </c>
      <c r="V457">
        <v>1611</v>
      </c>
      <c r="W457">
        <v>250</v>
      </c>
      <c r="Y457">
        <v>543</v>
      </c>
      <c r="Z457">
        <v>126</v>
      </c>
      <c r="AB457">
        <v>16</v>
      </c>
      <c r="AC457">
        <v>21</v>
      </c>
      <c r="AE457">
        <v>62</v>
      </c>
      <c r="AF457">
        <v>45</v>
      </c>
      <c r="AH457">
        <v>37</v>
      </c>
      <c r="AI457">
        <v>37</v>
      </c>
      <c r="AK457">
        <v>32</v>
      </c>
      <c r="AL457">
        <v>28</v>
      </c>
      <c r="AN457">
        <v>92</v>
      </c>
      <c r="AO457">
        <v>54</v>
      </c>
      <c r="AQ457">
        <v>70</v>
      </c>
      <c r="AR457">
        <v>65</v>
      </c>
      <c r="AT457">
        <v>31</v>
      </c>
      <c r="AU457">
        <v>24</v>
      </c>
      <c r="AW457">
        <v>93</v>
      </c>
      <c r="AX457">
        <v>58</v>
      </c>
      <c r="AZ457">
        <v>247</v>
      </c>
      <c r="BA457">
        <v>97</v>
      </c>
      <c r="BC457">
        <v>574</v>
      </c>
      <c r="BD457">
        <v>136</v>
      </c>
      <c r="BF457">
        <v>1077</v>
      </c>
      <c r="BH457">
        <v>177</v>
      </c>
    </row>
    <row r="458" spans="1:60">
      <c r="A458" t="s">
        <v>1435</v>
      </c>
      <c r="B458" t="s">
        <v>1436</v>
      </c>
      <c r="C458" t="s">
        <v>1436</v>
      </c>
      <c r="H458" t="s">
        <v>466</v>
      </c>
      <c r="I458">
        <v>41</v>
      </c>
      <c r="J458">
        <v>410</v>
      </c>
      <c r="K458" t="s">
        <v>249</v>
      </c>
      <c r="L458">
        <v>67</v>
      </c>
      <c r="M458">
        <v>670</v>
      </c>
      <c r="N458">
        <v>32600</v>
      </c>
    </row>
    <row r="459" spans="1:60">
      <c r="A459" t="s">
        <v>1437</v>
      </c>
      <c r="D459" t="s">
        <v>1437</v>
      </c>
      <c r="H459" t="s">
        <v>466</v>
      </c>
      <c r="I459">
        <v>41</v>
      </c>
      <c r="J459">
        <v>410</v>
      </c>
      <c r="K459" t="s">
        <v>249</v>
      </c>
      <c r="L459">
        <v>67</v>
      </c>
      <c r="M459">
        <v>670</v>
      </c>
      <c r="N459">
        <v>32601</v>
      </c>
    </row>
    <row r="460" spans="1:60">
      <c r="A460" t="s">
        <v>1438</v>
      </c>
      <c r="D460" t="s">
        <v>1438</v>
      </c>
      <c r="H460" t="s">
        <v>466</v>
      </c>
      <c r="I460">
        <v>41</v>
      </c>
      <c r="J460">
        <v>410</v>
      </c>
      <c r="K460" t="s">
        <v>249</v>
      </c>
      <c r="L460">
        <v>67</v>
      </c>
      <c r="M460">
        <v>670</v>
      </c>
      <c r="N460">
        <v>32602</v>
      </c>
    </row>
    <row r="461" spans="1:60">
      <c r="A461" t="s">
        <v>1439</v>
      </c>
      <c r="E461" t="s">
        <v>1439</v>
      </c>
      <c r="F461" t="s">
        <v>1439</v>
      </c>
      <c r="G461" t="s">
        <v>1439</v>
      </c>
      <c r="H461" t="s">
        <v>466</v>
      </c>
      <c r="I461">
        <v>41</v>
      </c>
      <c r="J461">
        <v>410</v>
      </c>
      <c r="K461" t="s">
        <v>249</v>
      </c>
      <c r="L461">
        <v>67</v>
      </c>
      <c r="M461">
        <v>670</v>
      </c>
      <c r="N461">
        <v>32603</v>
      </c>
      <c r="O461" t="s">
        <v>1440</v>
      </c>
      <c r="P461" t="s">
        <v>1440</v>
      </c>
      <c r="Q461" t="s">
        <v>1441</v>
      </c>
      <c r="R461">
        <v>58</v>
      </c>
      <c r="S461">
        <v>106</v>
      </c>
      <c r="T461">
        <v>64</v>
      </c>
      <c r="U461">
        <v>1988</v>
      </c>
      <c r="V461">
        <v>2606</v>
      </c>
      <c r="W461">
        <v>383</v>
      </c>
      <c r="X461">
        <v>1729</v>
      </c>
      <c r="Y461">
        <v>1671</v>
      </c>
      <c r="Z461">
        <v>248</v>
      </c>
      <c r="AA461">
        <v>70</v>
      </c>
      <c r="AB461">
        <v>27</v>
      </c>
      <c r="AC461">
        <v>31</v>
      </c>
      <c r="AD461">
        <v>45</v>
      </c>
      <c r="AE461">
        <v>10</v>
      </c>
      <c r="AF461">
        <v>17</v>
      </c>
      <c r="AG461">
        <v>38</v>
      </c>
      <c r="AH461">
        <v>0</v>
      </c>
      <c r="AI461">
        <v>17</v>
      </c>
      <c r="AJ461">
        <v>73</v>
      </c>
      <c r="AK461">
        <v>26</v>
      </c>
      <c r="AL461">
        <v>30</v>
      </c>
      <c r="AM461">
        <v>46</v>
      </c>
      <c r="AN461">
        <v>147</v>
      </c>
      <c r="AO461">
        <v>92</v>
      </c>
      <c r="AP461">
        <v>57</v>
      </c>
      <c r="AQ461">
        <v>67</v>
      </c>
      <c r="AR461">
        <v>45</v>
      </c>
      <c r="AS461">
        <v>51</v>
      </c>
      <c r="AT461">
        <v>35</v>
      </c>
      <c r="AU461">
        <v>34</v>
      </c>
      <c r="AV461">
        <v>183</v>
      </c>
      <c r="AW461">
        <v>173</v>
      </c>
      <c r="AX461">
        <v>89</v>
      </c>
      <c r="AY461">
        <v>562</v>
      </c>
      <c r="AZ461">
        <v>456</v>
      </c>
      <c r="BA461">
        <v>163</v>
      </c>
      <c r="BB461">
        <v>967</v>
      </c>
      <c r="BC461">
        <v>1316</v>
      </c>
      <c r="BD461">
        <v>229</v>
      </c>
      <c r="BE461">
        <v>1647</v>
      </c>
      <c r="BF461">
        <v>1886</v>
      </c>
      <c r="BG461">
        <v>437</v>
      </c>
      <c r="BH461">
        <v>477</v>
      </c>
    </row>
    <row r="462" spans="1:60">
      <c r="A462" t="s">
        <v>1442</v>
      </c>
      <c r="E462" t="s">
        <v>1442</v>
      </c>
      <c r="F462" t="s">
        <v>1442</v>
      </c>
      <c r="G462" t="s">
        <v>1442</v>
      </c>
      <c r="H462" t="s">
        <v>466</v>
      </c>
      <c r="I462">
        <v>41</v>
      </c>
      <c r="J462">
        <v>410</v>
      </c>
      <c r="K462" t="s">
        <v>249</v>
      </c>
      <c r="L462">
        <v>67</v>
      </c>
      <c r="M462">
        <v>670</v>
      </c>
      <c r="N462">
        <v>32604</v>
      </c>
      <c r="O462" t="s">
        <v>1443</v>
      </c>
      <c r="P462" t="s">
        <v>1443</v>
      </c>
      <c r="Q462" t="s">
        <v>1444</v>
      </c>
      <c r="R462">
        <v>485</v>
      </c>
      <c r="S462">
        <v>254</v>
      </c>
      <c r="T462">
        <v>104</v>
      </c>
      <c r="U462">
        <v>2588</v>
      </c>
      <c r="V462">
        <v>2291</v>
      </c>
      <c r="W462">
        <v>292</v>
      </c>
      <c r="X462">
        <v>532</v>
      </c>
      <c r="Y462">
        <v>1002</v>
      </c>
      <c r="Z462">
        <v>179</v>
      </c>
      <c r="AA462">
        <v>158</v>
      </c>
      <c r="AB462">
        <v>116</v>
      </c>
      <c r="AC462">
        <v>66</v>
      </c>
      <c r="AD462">
        <v>96</v>
      </c>
      <c r="AE462">
        <v>79</v>
      </c>
      <c r="AF462">
        <v>51</v>
      </c>
      <c r="AG462">
        <v>69</v>
      </c>
      <c r="AH462">
        <v>157</v>
      </c>
      <c r="AI462">
        <v>98</v>
      </c>
      <c r="AJ462">
        <v>113</v>
      </c>
      <c r="AK462">
        <v>72</v>
      </c>
      <c r="AL462">
        <v>58</v>
      </c>
      <c r="AM462">
        <v>152</v>
      </c>
      <c r="AN462">
        <v>92</v>
      </c>
      <c r="AO462">
        <v>55</v>
      </c>
      <c r="AP462">
        <v>132</v>
      </c>
      <c r="AQ462">
        <v>108</v>
      </c>
      <c r="AR462">
        <v>73</v>
      </c>
      <c r="AS462">
        <v>144</v>
      </c>
      <c r="AT462">
        <v>91</v>
      </c>
      <c r="AU462">
        <v>51</v>
      </c>
      <c r="AV462">
        <v>237</v>
      </c>
      <c r="AW462">
        <v>116</v>
      </c>
      <c r="AX462">
        <v>60</v>
      </c>
      <c r="AY462">
        <v>373</v>
      </c>
      <c r="AZ462">
        <v>386</v>
      </c>
      <c r="BA462">
        <v>112</v>
      </c>
      <c r="BB462">
        <v>346</v>
      </c>
      <c r="BC462">
        <v>796</v>
      </c>
      <c r="BD462">
        <v>169</v>
      </c>
      <c r="BE462">
        <v>1030</v>
      </c>
      <c r="BF462">
        <v>1286</v>
      </c>
      <c r="BG462">
        <v>795</v>
      </c>
      <c r="BH462">
        <v>861</v>
      </c>
    </row>
    <row r="463" spans="1:60">
      <c r="A463" t="s">
        <v>1445</v>
      </c>
      <c r="E463" t="s">
        <v>1445</v>
      </c>
      <c r="H463" t="s">
        <v>466</v>
      </c>
      <c r="I463">
        <v>41</v>
      </c>
      <c r="J463">
        <v>410</v>
      </c>
      <c r="K463" t="s">
        <v>249</v>
      </c>
      <c r="L463">
        <v>67</v>
      </c>
      <c r="M463">
        <v>670</v>
      </c>
      <c r="N463">
        <v>32605</v>
      </c>
      <c r="O463" t="s">
        <v>1446</v>
      </c>
      <c r="R463">
        <v>160</v>
      </c>
      <c r="U463">
        <v>2401</v>
      </c>
      <c r="X463">
        <v>2069</v>
      </c>
      <c r="AA463">
        <v>68</v>
      </c>
      <c r="AD463">
        <v>40</v>
      </c>
      <c r="AG463">
        <v>60</v>
      </c>
      <c r="AJ463">
        <v>101</v>
      </c>
      <c r="AM463">
        <v>117</v>
      </c>
      <c r="AP463">
        <v>208</v>
      </c>
      <c r="AS463">
        <v>232</v>
      </c>
      <c r="AV463">
        <v>320</v>
      </c>
      <c r="AY463">
        <v>783</v>
      </c>
      <c r="BB463">
        <v>973</v>
      </c>
      <c r="BE463">
        <v>1423</v>
      </c>
      <c r="BG463">
        <v>1481</v>
      </c>
    </row>
    <row r="464" spans="1:60">
      <c r="A464" t="s">
        <v>1447</v>
      </c>
      <c r="E464" t="s">
        <v>1447</v>
      </c>
      <c r="F464" t="s">
        <v>1447</v>
      </c>
      <c r="G464" t="s">
        <v>1447</v>
      </c>
      <c r="H464" t="s">
        <v>466</v>
      </c>
      <c r="I464">
        <v>41</v>
      </c>
      <c r="J464">
        <v>410</v>
      </c>
      <c r="K464" t="s">
        <v>249</v>
      </c>
      <c r="L464">
        <v>67</v>
      </c>
      <c r="M464">
        <v>670</v>
      </c>
      <c r="N464">
        <v>32606</v>
      </c>
      <c r="O464" t="s">
        <v>1448</v>
      </c>
      <c r="P464" t="s">
        <v>1448</v>
      </c>
      <c r="Q464" t="s">
        <v>1449</v>
      </c>
      <c r="R464">
        <v>299</v>
      </c>
      <c r="S464">
        <v>363</v>
      </c>
      <c r="T464">
        <v>205</v>
      </c>
      <c r="U464">
        <v>2584</v>
      </c>
      <c r="V464">
        <v>2443</v>
      </c>
      <c r="W464">
        <v>347</v>
      </c>
      <c r="X464">
        <v>922</v>
      </c>
      <c r="Y464">
        <v>925</v>
      </c>
      <c r="Z464">
        <v>190</v>
      </c>
      <c r="AA464">
        <v>179</v>
      </c>
      <c r="AB464">
        <v>41</v>
      </c>
      <c r="AC464">
        <v>47</v>
      </c>
      <c r="AD464">
        <v>65</v>
      </c>
      <c r="AE464">
        <v>62</v>
      </c>
      <c r="AF464">
        <v>69</v>
      </c>
      <c r="AG464">
        <v>129</v>
      </c>
      <c r="AH464">
        <v>176</v>
      </c>
      <c r="AI464">
        <v>97</v>
      </c>
      <c r="AJ464">
        <v>108</v>
      </c>
      <c r="AK464">
        <v>72</v>
      </c>
      <c r="AL464">
        <v>54</v>
      </c>
      <c r="AM464">
        <v>124</v>
      </c>
      <c r="AN464">
        <v>204</v>
      </c>
      <c r="AO464">
        <v>111</v>
      </c>
      <c r="AP464">
        <v>135</v>
      </c>
      <c r="AQ464">
        <v>68</v>
      </c>
      <c r="AR464">
        <v>49</v>
      </c>
      <c r="AS464">
        <v>121</v>
      </c>
      <c r="AT464">
        <v>74</v>
      </c>
      <c r="AU464">
        <v>76</v>
      </c>
      <c r="AV464">
        <v>185</v>
      </c>
      <c r="AW464">
        <v>201</v>
      </c>
      <c r="AX464">
        <v>90</v>
      </c>
      <c r="AY464">
        <v>501</v>
      </c>
      <c r="AZ464">
        <v>520</v>
      </c>
      <c r="BA464">
        <v>175</v>
      </c>
      <c r="BB464">
        <v>566</v>
      </c>
      <c r="BC464">
        <v>632</v>
      </c>
      <c r="BD464">
        <v>153</v>
      </c>
      <c r="BE464">
        <v>1266</v>
      </c>
      <c r="BF464">
        <v>1279</v>
      </c>
      <c r="BG464">
        <v>839</v>
      </c>
      <c r="BH464">
        <v>898</v>
      </c>
    </row>
    <row r="465" spans="1:60">
      <c r="A465" t="s">
        <v>1450</v>
      </c>
      <c r="F465" t="s">
        <v>1450</v>
      </c>
      <c r="G465" t="s">
        <v>1450</v>
      </c>
      <c r="H465" t="s">
        <v>466</v>
      </c>
      <c r="I465">
        <v>41</v>
      </c>
      <c r="J465">
        <v>410</v>
      </c>
      <c r="K465" t="s">
        <v>249</v>
      </c>
      <c r="L465">
        <v>67</v>
      </c>
      <c r="M465">
        <v>670</v>
      </c>
      <c r="N465">
        <v>32607</v>
      </c>
      <c r="P465" t="s">
        <v>1451</v>
      </c>
      <c r="Q465" t="s">
        <v>1452</v>
      </c>
      <c r="S465">
        <v>1</v>
      </c>
      <c r="T465">
        <v>32</v>
      </c>
      <c r="V465">
        <v>1010</v>
      </c>
      <c r="W465">
        <v>214</v>
      </c>
      <c r="Y465">
        <v>1751</v>
      </c>
      <c r="Z465">
        <v>316</v>
      </c>
      <c r="AB465">
        <v>79</v>
      </c>
      <c r="AC465">
        <v>47</v>
      </c>
      <c r="AE465">
        <v>24</v>
      </c>
      <c r="AF465">
        <v>29</v>
      </c>
      <c r="AH465">
        <v>61</v>
      </c>
      <c r="AI465">
        <v>60</v>
      </c>
      <c r="AK465">
        <v>48</v>
      </c>
      <c r="AL465">
        <v>44</v>
      </c>
      <c r="AN465">
        <v>44</v>
      </c>
      <c r="AO465">
        <v>47</v>
      </c>
      <c r="AQ465">
        <v>43</v>
      </c>
      <c r="AR465">
        <v>42</v>
      </c>
      <c r="AT465">
        <v>109</v>
      </c>
      <c r="AU465">
        <v>104</v>
      </c>
      <c r="AW465">
        <v>106</v>
      </c>
      <c r="AX465">
        <v>59</v>
      </c>
      <c r="AZ465">
        <v>400</v>
      </c>
      <c r="BA465">
        <v>137</v>
      </c>
      <c r="BC465">
        <v>905</v>
      </c>
      <c r="BD465">
        <v>213</v>
      </c>
      <c r="BF465">
        <v>772</v>
      </c>
      <c r="BH465">
        <v>1138</v>
      </c>
    </row>
    <row r="466" spans="1:60">
      <c r="A466" t="s">
        <v>1453</v>
      </c>
      <c r="F466" t="s">
        <v>1453</v>
      </c>
      <c r="G466" t="s">
        <v>1453</v>
      </c>
      <c r="H466" t="s">
        <v>466</v>
      </c>
      <c r="I466">
        <v>41</v>
      </c>
      <c r="J466">
        <v>410</v>
      </c>
      <c r="K466" t="s">
        <v>249</v>
      </c>
      <c r="L466">
        <v>67</v>
      </c>
      <c r="M466">
        <v>670</v>
      </c>
      <c r="N466">
        <v>32608</v>
      </c>
      <c r="P466" t="s">
        <v>1454</v>
      </c>
      <c r="Q466" t="s">
        <v>1455</v>
      </c>
      <c r="S466">
        <v>2</v>
      </c>
      <c r="T466">
        <v>32</v>
      </c>
      <c r="V466">
        <v>879</v>
      </c>
      <c r="W466">
        <v>178</v>
      </c>
      <c r="Y466">
        <v>589</v>
      </c>
      <c r="Z466">
        <v>159</v>
      </c>
      <c r="AB466">
        <v>24</v>
      </c>
      <c r="AC466">
        <v>27</v>
      </c>
      <c r="AE466">
        <v>0</v>
      </c>
      <c r="AF466">
        <v>12</v>
      </c>
      <c r="AH466">
        <v>41</v>
      </c>
      <c r="AI466">
        <v>50</v>
      </c>
      <c r="AK466">
        <v>11</v>
      </c>
      <c r="AL466">
        <v>17</v>
      </c>
      <c r="AN466">
        <v>21</v>
      </c>
      <c r="AO466">
        <v>25</v>
      </c>
      <c r="AQ466">
        <v>19</v>
      </c>
      <c r="AR466">
        <v>26</v>
      </c>
      <c r="AT466">
        <v>31</v>
      </c>
      <c r="AU466">
        <v>43</v>
      </c>
      <c r="AW466">
        <v>92</v>
      </c>
      <c r="AX466">
        <v>68</v>
      </c>
      <c r="AZ466">
        <v>210</v>
      </c>
      <c r="BA466">
        <v>97</v>
      </c>
      <c r="BC466">
        <v>378</v>
      </c>
      <c r="BD466">
        <v>107</v>
      </c>
      <c r="BF466">
        <v>483</v>
      </c>
      <c r="BH466">
        <v>463</v>
      </c>
    </row>
    <row r="467" spans="1:60">
      <c r="A467" t="s">
        <v>1456</v>
      </c>
      <c r="F467" t="s">
        <v>1456</v>
      </c>
      <c r="G467" t="s">
        <v>1456</v>
      </c>
      <c r="H467" t="s">
        <v>466</v>
      </c>
      <c r="I467">
        <v>41</v>
      </c>
      <c r="J467">
        <v>410</v>
      </c>
      <c r="K467" t="s">
        <v>249</v>
      </c>
      <c r="L467">
        <v>67</v>
      </c>
      <c r="M467">
        <v>670</v>
      </c>
      <c r="N467">
        <v>32609</v>
      </c>
      <c r="P467" t="s">
        <v>1457</v>
      </c>
      <c r="Q467" t="s">
        <v>1458</v>
      </c>
      <c r="S467">
        <v>11</v>
      </c>
      <c r="T467">
        <v>36</v>
      </c>
      <c r="V467">
        <v>598</v>
      </c>
      <c r="W467">
        <v>170</v>
      </c>
      <c r="Y467">
        <v>736</v>
      </c>
      <c r="Z467">
        <v>164</v>
      </c>
      <c r="AB467">
        <v>12</v>
      </c>
      <c r="AC467">
        <v>21</v>
      </c>
      <c r="AE467">
        <v>0</v>
      </c>
      <c r="AF467">
        <v>12</v>
      </c>
      <c r="AH467">
        <v>7</v>
      </c>
      <c r="AI467">
        <v>13</v>
      </c>
      <c r="AK467">
        <v>34</v>
      </c>
      <c r="AL467">
        <v>38</v>
      </c>
      <c r="AN467">
        <v>29</v>
      </c>
      <c r="AO467">
        <v>30</v>
      </c>
      <c r="AQ467">
        <v>92</v>
      </c>
      <c r="AR467">
        <v>78</v>
      </c>
      <c r="AT467">
        <v>0</v>
      </c>
      <c r="AU467">
        <v>12</v>
      </c>
      <c r="AW467">
        <v>52</v>
      </c>
      <c r="AX467">
        <v>48</v>
      </c>
      <c r="AZ467">
        <v>194</v>
      </c>
      <c r="BA467">
        <v>99</v>
      </c>
      <c r="BC467">
        <v>421</v>
      </c>
      <c r="BD467">
        <v>132</v>
      </c>
      <c r="BF467">
        <v>417</v>
      </c>
      <c r="BH467">
        <v>433</v>
      </c>
    </row>
    <row r="468" spans="1:60">
      <c r="A468" t="s">
        <v>1459</v>
      </c>
      <c r="F468" t="s">
        <v>1459</v>
      </c>
      <c r="G468" t="s">
        <v>1459</v>
      </c>
      <c r="H468" t="s">
        <v>466</v>
      </c>
      <c r="I468">
        <v>41</v>
      </c>
      <c r="J468">
        <v>410</v>
      </c>
      <c r="K468" t="s">
        <v>249</v>
      </c>
      <c r="L468">
        <v>67</v>
      </c>
      <c r="M468">
        <v>670</v>
      </c>
      <c r="N468">
        <v>32610</v>
      </c>
      <c r="P468" t="s">
        <v>1460</v>
      </c>
      <c r="Q468" t="s">
        <v>1461</v>
      </c>
      <c r="S468">
        <v>93</v>
      </c>
      <c r="T468">
        <v>59</v>
      </c>
      <c r="V468">
        <v>1047</v>
      </c>
      <c r="W468">
        <v>197</v>
      </c>
      <c r="Y468">
        <v>647</v>
      </c>
      <c r="Z468">
        <v>144</v>
      </c>
      <c r="AB468">
        <v>25</v>
      </c>
      <c r="AC468">
        <v>24</v>
      </c>
      <c r="AE468">
        <v>0</v>
      </c>
      <c r="AF468">
        <v>12</v>
      </c>
      <c r="AH468">
        <v>0</v>
      </c>
      <c r="AI468">
        <v>12</v>
      </c>
      <c r="AK468">
        <v>23</v>
      </c>
      <c r="AL468">
        <v>27</v>
      </c>
      <c r="AN468">
        <v>37</v>
      </c>
      <c r="AO468">
        <v>45</v>
      </c>
      <c r="AQ468">
        <v>33</v>
      </c>
      <c r="AR468">
        <v>33</v>
      </c>
      <c r="AT468">
        <v>18</v>
      </c>
      <c r="AU468">
        <v>24</v>
      </c>
      <c r="AW468">
        <v>32</v>
      </c>
      <c r="AX468">
        <v>31</v>
      </c>
      <c r="AZ468">
        <v>240</v>
      </c>
      <c r="BA468">
        <v>88</v>
      </c>
      <c r="BC468">
        <v>461</v>
      </c>
      <c r="BD468">
        <v>123</v>
      </c>
      <c r="BF468">
        <v>708</v>
      </c>
      <c r="BH468">
        <v>192</v>
      </c>
    </row>
    <row r="469" spans="1:60">
      <c r="A469" t="s">
        <v>1462</v>
      </c>
      <c r="B469" t="s">
        <v>1463</v>
      </c>
      <c r="C469" t="s">
        <v>1463</v>
      </c>
      <c r="D469" t="s">
        <v>1463</v>
      </c>
      <c r="E469" t="s">
        <v>1462</v>
      </c>
      <c r="F469" t="s">
        <v>1462</v>
      </c>
      <c r="G469" t="s">
        <v>1462</v>
      </c>
      <c r="H469" t="s">
        <v>466</v>
      </c>
      <c r="I469">
        <v>41</v>
      </c>
      <c r="J469">
        <v>410</v>
      </c>
      <c r="K469" t="s">
        <v>249</v>
      </c>
      <c r="L469">
        <v>67</v>
      </c>
      <c r="M469">
        <v>670</v>
      </c>
      <c r="N469">
        <v>32700</v>
      </c>
      <c r="O469" t="s">
        <v>372</v>
      </c>
      <c r="P469" t="s">
        <v>372</v>
      </c>
      <c r="Q469" t="s">
        <v>1464</v>
      </c>
      <c r="R469">
        <v>161</v>
      </c>
      <c r="S469">
        <v>66</v>
      </c>
      <c r="T469">
        <v>45</v>
      </c>
      <c r="U469">
        <v>2094</v>
      </c>
      <c r="V469">
        <v>2233</v>
      </c>
      <c r="W469">
        <v>227</v>
      </c>
      <c r="X469">
        <v>797</v>
      </c>
      <c r="Y469">
        <v>1087</v>
      </c>
      <c r="Z469">
        <v>165</v>
      </c>
      <c r="AA469">
        <v>88</v>
      </c>
      <c r="AB469">
        <v>127</v>
      </c>
      <c r="AC469">
        <v>61</v>
      </c>
      <c r="AD469">
        <v>93</v>
      </c>
      <c r="AE469">
        <v>71</v>
      </c>
      <c r="AF469">
        <v>37</v>
      </c>
      <c r="AG469">
        <v>32</v>
      </c>
      <c r="AH469">
        <v>55</v>
      </c>
      <c r="AI469">
        <v>28</v>
      </c>
      <c r="AJ469">
        <v>81</v>
      </c>
      <c r="AK469">
        <v>119</v>
      </c>
      <c r="AL469">
        <v>61</v>
      </c>
      <c r="AM469">
        <v>59</v>
      </c>
      <c r="AN469">
        <v>36</v>
      </c>
      <c r="AO469">
        <v>28</v>
      </c>
      <c r="AP469">
        <v>98</v>
      </c>
      <c r="AQ469">
        <v>102</v>
      </c>
      <c r="AR469">
        <v>38</v>
      </c>
      <c r="AS469">
        <v>67</v>
      </c>
      <c r="AT469">
        <v>65</v>
      </c>
      <c r="AU469">
        <v>36</v>
      </c>
      <c r="AV469">
        <v>152</v>
      </c>
      <c r="AW469">
        <v>110</v>
      </c>
      <c r="AX469">
        <v>45</v>
      </c>
      <c r="AY469">
        <v>372</v>
      </c>
      <c r="AZ469">
        <v>262</v>
      </c>
      <c r="BA469">
        <v>75</v>
      </c>
      <c r="BB469">
        <v>592</v>
      </c>
      <c r="BC469">
        <v>895</v>
      </c>
      <c r="BD469">
        <v>167</v>
      </c>
      <c r="BE469">
        <v>1282</v>
      </c>
      <c r="BF469">
        <v>1431</v>
      </c>
      <c r="BG469">
        <v>342</v>
      </c>
      <c r="BH469">
        <v>358</v>
      </c>
    </row>
    <row r="470" spans="1:60">
      <c r="A470" t="s">
        <v>1465</v>
      </c>
      <c r="B470" t="s">
        <v>1466</v>
      </c>
      <c r="C470" t="s">
        <v>1466</v>
      </c>
      <c r="D470" t="s">
        <v>1466</v>
      </c>
      <c r="E470" t="s">
        <v>1465</v>
      </c>
      <c r="F470" t="s">
        <v>1465</v>
      </c>
      <c r="G470" t="s">
        <v>1465</v>
      </c>
      <c r="H470" t="s">
        <v>466</v>
      </c>
      <c r="I470">
        <v>41</v>
      </c>
      <c r="J470">
        <v>410</v>
      </c>
      <c r="K470" t="s">
        <v>249</v>
      </c>
      <c r="L470">
        <v>67</v>
      </c>
      <c r="M470">
        <v>670</v>
      </c>
      <c r="N470">
        <v>32800</v>
      </c>
      <c r="O470" t="s">
        <v>373</v>
      </c>
      <c r="P470" t="s">
        <v>373</v>
      </c>
      <c r="Q470" t="s">
        <v>1467</v>
      </c>
      <c r="R470">
        <v>71</v>
      </c>
      <c r="S470">
        <v>60</v>
      </c>
      <c r="T470">
        <v>45</v>
      </c>
      <c r="U470">
        <v>669</v>
      </c>
      <c r="V470">
        <v>688</v>
      </c>
      <c r="W470">
        <v>117</v>
      </c>
      <c r="X470">
        <v>102</v>
      </c>
      <c r="Y470">
        <v>113</v>
      </c>
      <c r="Z470">
        <v>52</v>
      </c>
      <c r="AA470">
        <v>13</v>
      </c>
      <c r="AB470">
        <v>3</v>
      </c>
      <c r="AC470">
        <v>5</v>
      </c>
      <c r="AD470">
        <v>18</v>
      </c>
      <c r="AE470">
        <v>18</v>
      </c>
      <c r="AF470">
        <v>17</v>
      </c>
      <c r="AG470">
        <v>41</v>
      </c>
      <c r="AH470">
        <v>25</v>
      </c>
      <c r="AI470">
        <v>24</v>
      </c>
      <c r="AJ470">
        <v>28</v>
      </c>
      <c r="AK470">
        <v>23</v>
      </c>
      <c r="AL470">
        <v>24</v>
      </c>
      <c r="AM470">
        <v>15</v>
      </c>
      <c r="AN470">
        <v>22</v>
      </c>
      <c r="AO470">
        <v>20</v>
      </c>
      <c r="AP470">
        <v>30</v>
      </c>
      <c r="AQ470">
        <v>12</v>
      </c>
      <c r="AR470">
        <v>16</v>
      </c>
      <c r="AS470">
        <v>20</v>
      </c>
      <c r="AT470">
        <v>16</v>
      </c>
      <c r="AU470">
        <v>14</v>
      </c>
      <c r="AV470">
        <v>33</v>
      </c>
      <c r="AW470">
        <v>68</v>
      </c>
      <c r="AX470">
        <v>44</v>
      </c>
      <c r="AY470">
        <v>104</v>
      </c>
      <c r="AZ470">
        <v>130</v>
      </c>
      <c r="BA470">
        <v>59</v>
      </c>
      <c r="BB470">
        <v>123</v>
      </c>
      <c r="BC470">
        <v>133</v>
      </c>
      <c r="BD470">
        <v>65</v>
      </c>
      <c r="BE470">
        <v>361</v>
      </c>
      <c r="BF470">
        <v>358</v>
      </c>
      <c r="BG470">
        <v>106</v>
      </c>
      <c r="BH470">
        <v>100</v>
      </c>
    </row>
    <row r="471" spans="1:60">
      <c r="A471" t="s">
        <v>1468</v>
      </c>
      <c r="B471" t="s">
        <v>1469</v>
      </c>
      <c r="C471" t="s">
        <v>1469</v>
      </c>
      <c r="D471" t="s">
        <v>1469</v>
      </c>
      <c r="H471" t="s">
        <v>466</v>
      </c>
      <c r="I471">
        <v>41</v>
      </c>
      <c r="J471">
        <v>410</v>
      </c>
      <c r="K471" t="s">
        <v>249</v>
      </c>
      <c r="L471">
        <v>67</v>
      </c>
      <c r="M471">
        <v>670</v>
      </c>
      <c r="N471">
        <v>32900</v>
      </c>
    </row>
    <row r="472" spans="1:60">
      <c r="A472" t="s">
        <v>1470</v>
      </c>
      <c r="E472" t="s">
        <v>1470</v>
      </c>
      <c r="F472" t="s">
        <v>1470</v>
      </c>
      <c r="G472" t="s">
        <v>1470</v>
      </c>
      <c r="H472" t="s">
        <v>466</v>
      </c>
      <c r="I472">
        <v>41</v>
      </c>
      <c r="J472">
        <v>410</v>
      </c>
      <c r="K472" t="s">
        <v>249</v>
      </c>
      <c r="L472">
        <v>67</v>
      </c>
      <c r="M472">
        <v>670</v>
      </c>
      <c r="N472">
        <v>32901</v>
      </c>
      <c r="O472" t="s">
        <v>374</v>
      </c>
      <c r="P472" t="s">
        <v>374</v>
      </c>
      <c r="Q472" t="s">
        <v>1471</v>
      </c>
      <c r="R472">
        <v>332</v>
      </c>
      <c r="S472">
        <v>407</v>
      </c>
      <c r="T472">
        <v>159</v>
      </c>
      <c r="U472">
        <v>1825</v>
      </c>
      <c r="V472">
        <v>2079</v>
      </c>
      <c r="W472">
        <v>290</v>
      </c>
      <c r="X472">
        <v>203</v>
      </c>
      <c r="Y472">
        <v>661</v>
      </c>
      <c r="Z472">
        <v>155</v>
      </c>
      <c r="AA472">
        <v>92</v>
      </c>
      <c r="AB472">
        <v>57</v>
      </c>
      <c r="AC472">
        <v>40</v>
      </c>
      <c r="AD472">
        <v>105</v>
      </c>
      <c r="AE472">
        <v>134</v>
      </c>
      <c r="AF472">
        <v>79</v>
      </c>
      <c r="AG472">
        <v>83</v>
      </c>
      <c r="AH472">
        <v>101</v>
      </c>
      <c r="AI472">
        <v>60</v>
      </c>
      <c r="AJ472">
        <v>130</v>
      </c>
      <c r="AK472">
        <v>140</v>
      </c>
      <c r="AL472">
        <v>82</v>
      </c>
      <c r="AM472">
        <v>75</v>
      </c>
      <c r="AN472">
        <v>76</v>
      </c>
      <c r="AO472">
        <v>66</v>
      </c>
      <c r="AP472">
        <v>86</v>
      </c>
      <c r="AQ472">
        <v>41</v>
      </c>
      <c r="AR472">
        <v>31</v>
      </c>
      <c r="AS472">
        <v>59</v>
      </c>
      <c r="AT472">
        <v>108</v>
      </c>
      <c r="AU472">
        <v>77</v>
      </c>
      <c r="AV472">
        <v>191</v>
      </c>
      <c r="AW472">
        <v>272</v>
      </c>
      <c r="AX472">
        <v>114</v>
      </c>
      <c r="AY472">
        <v>329</v>
      </c>
      <c r="AZ472">
        <v>305</v>
      </c>
      <c r="BA472">
        <v>103</v>
      </c>
      <c r="BB472">
        <v>200</v>
      </c>
      <c r="BC472">
        <v>495</v>
      </c>
      <c r="BD472">
        <v>136</v>
      </c>
      <c r="BE472">
        <v>930</v>
      </c>
      <c r="BF472">
        <v>1211</v>
      </c>
      <c r="BG472">
        <v>411</v>
      </c>
      <c r="BH472">
        <v>536</v>
      </c>
    </row>
    <row r="473" spans="1:60">
      <c r="A473" t="s">
        <v>1472</v>
      </c>
      <c r="E473" t="s">
        <v>1472</v>
      </c>
      <c r="F473" t="s">
        <v>1472</v>
      </c>
      <c r="G473" t="s">
        <v>1472</v>
      </c>
      <c r="H473" t="s">
        <v>466</v>
      </c>
      <c r="I473">
        <v>41</v>
      </c>
      <c r="J473">
        <v>410</v>
      </c>
      <c r="K473" t="s">
        <v>249</v>
      </c>
      <c r="L473">
        <v>67</v>
      </c>
      <c r="M473">
        <v>670</v>
      </c>
      <c r="N473">
        <v>32902</v>
      </c>
      <c r="O473" t="s">
        <v>375</v>
      </c>
      <c r="P473" t="s">
        <v>375</v>
      </c>
      <c r="Q473" t="s">
        <v>1473</v>
      </c>
      <c r="R473">
        <v>678</v>
      </c>
      <c r="S473">
        <v>963</v>
      </c>
      <c r="T473">
        <v>232</v>
      </c>
      <c r="U473">
        <v>3029</v>
      </c>
      <c r="V473">
        <v>3102</v>
      </c>
      <c r="W473">
        <v>430</v>
      </c>
      <c r="X473">
        <v>391</v>
      </c>
      <c r="Y473">
        <v>483</v>
      </c>
      <c r="Z473">
        <v>179</v>
      </c>
      <c r="AA473">
        <v>123</v>
      </c>
      <c r="AB473">
        <v>74</v>
      </c>
      <c r="AC473">
        <v>78</v>
      </c>
      <c r="AD473">
        <v>61</v>
      </c>
      <c r="AE473">
        <v>46</v>
      </c>
      <c r="AF473">
        <v>39</v>
      </c>
      <c r="AG473">
        <v>85</v>
      </c>
      <c r="AH473">
        <v>131</v>
      </c>
      <c r="AI473">
        <v>77</v>
      </c>
      <c r="AJ473">
        <v>104</v>
      </c>
      <c r="AK473">
        <v>106</v>
      </c>
      <c r="AL473">
        <v>67</v>
      </c>
      <c r="AM473">
        <v>126</v>
      </c>
      <c r="AN473">
        <v>40</v>
      </c>
      <c r="AO473">
        <v>37</v>
      </c>
      <c r="AP473">
        <v>108</v>
      </c>
      <c r="AQ473">
        <v>121</v>
      </c>
      <c r="AR473">
        <v>81</v>
      </c>
      <c r="AS473">
        <v>121</v>
      </c>
      <c r="AT473">
        <v>126</v>
      </c>
      <c r="AU473">
        <v>69</v>
      </c>
      <c r="AV473">
        <v>362</v>
      </c>
      <c r="AW473">
        <v>297</v>
      </c>
      <c r="AX473">
        <v>115</v>
      </c>
      <c r="AY473">
        <v>566</v>
      </c>
      <c r="AZ473">
        <v>431</v>
      </c>
      <c r="BA473">
        <v>152</v>
      </c>
      <c r="BB473">
        <v>429</v>
      </c>
      <c r="BC473">
        <v>657</v>
      </c>
      <c r="BD473">
        <v>176</v>
      </c>
      <c r="BE473">
        <v>1633</v>
      </c>
      <c r="BF473">
        <v>1657</v>
      </c>
      <c r="BG473">
        <v>446</v>
      </c>
      <c r="BH473">
        <v>466</v>
      </c>
    </row>
    <row r="474" spans="1:60">
      <c r="A474" t="s">
        <v>1474</v>
      </c>
      <c r="B474" t="s">
        <v>1475</v>
      </c>
      <c r="C474" t="s">
        <v>1475</v>
      </c>
      <c r="D474" t="s">
        <v>1475</v>
      </c>
      <c r="E474" t="s">
        <v>1474</v>
      </c>
      <c r="F474" t="s">
        <v>1474</v>
      </c>
      <c r="G474" t="s">
        <v>1474</v>
      </c>
      <c r="H474" t="s">
        <v>466</v>
      </c>
      <c r="I474">
        <v>41</v>
      </c>
      <c r="J474">
        <v>410</v>
      </c>
      <c r="K474" t="s">
        <v>249</v>
      </c>
      <c r="L474">
        <v>67</v>
      </c>
      <c r="M474">
        <v>670</v>
      </c>
      <c r="N474">
        <v>33000</v>
      </c>
      <c r="O474" t="s">
        <v>376</v>
      </c>
      <c r="P474" t="s">
        <v>376</v>
      </c>
      <c r="Q474" t="s">
        <v>1476</v>
      </c>
      <c r="R474">
        <v>173</v>
      </c>
      <c r="S474">
        <v>204</v>
      </c>
      <c r="T474">
        <v>84</v>
      </c>
      <c r="U474">
        <v>2552</v>
      </c>
      <c r="V474">
        <v>2506</v>
      </c>
      <c r="W474">
        <v>295</v>
      </c>
      <c r="X474">
        <v>833</v>
      </c>
      <c r="Y474">
        <v>1066</v>
      </c>
      <c r="Z474">
        <v>178</v>
      </c>
      <c r="AA474">
        <v>68</v>
      </c>
      <c r="AB474">
        <v>84</v>
      </c>
      <c r="AC474">
        <v>44</v>
      </c>
      <c r="AD474">
        <v>83</v>
      </c>
      <c r="AE474">
        <v>60</v>
      </c>
      <c r="AF474">
        <v>37</v>
      </c>
      <c r="AG474">
        <v>64</v>
      </c>
      <c r="AH474">
        <v>93</v>
      </c>
      <c r="AI474">
        <v>53</v>
      </c>
      <c r="AJ474">
        <v>100</v>
      </c>
      <c r="AK474">
        <v>46</v>
      </c>
      <c r="AL474">
        <v>34</v>
      </c>
      <c r="AM474">
        <v>112</v>
      </c>
      <c r="AN474">
        <v>89</v>
      </c>
      <c r="AO474">
        <v>53</v>
      </c>
      <c r="AP474">
        <v>117</v>
      </c>
      <c r="AQ474">
        <v>49</v>
      </c>
      <c r="AR474">
        <v>35</v>
      </c>
      <c r="AS474">
        <v>94</v>
      </c>
      <c r="AT474">
        <v>19</v>
      </c>
      <c r="AU474">
        <v>23</v>
      </c>
      <c r="AV474">
        <v>192</v>
      </c>
      <c r="AW474">
        <v>177</v>
      </c>
      <c r="AX474">
        <v>78</v>
      </c>
      <c r="AY474">
        <v>452</v>
      </c>
      <c r="AZ474">
        <v>549</v>
      </c>
      <c r="BA474">
        <v>146</v>
      </c>
      <c r="BB474">
        <v>573</v>
      </c>
      <c r="BC474">
        <v>816</v>
      </c>
      <c r="BD474">
        <v>165</v>
      </c>
      <c r="BE474">
        <v>1556</v>
      </c>
      <c r="BF474">
        <v>1637</v>
      </c>
      <c r="BG474">
        <v>335</v>
      </c>
      <c r="BH474">
        <v>376</v>
      </c>
    </row>
    <row r="475" spans="1:60">
      <c r="A475" t="s">
        <v>1477</v>
      </c>
      <c r="B475" t="s">
        <v>1478</v>
      </c>
      <c r="C475" t="s">
        <v>1478</v>
      </c>
      <c r="D475" t="s">
        <v>1478</v>
      </c>
      <c r="E475" t="s">
        <v>1477</v>
      </c>
      <c r="H475" t="s">
        <v>466</v>
      </c>
      <c r="I475">
        <v>41</v>
      </c>
      <c r="J475">
        <v>410</v>
      </c>
      <c r="K475" t="s">
        <v>249</v>
      </c>
      <c r="L475">
        <v>67</v>
      </c>
      <c r="M475">
        <v>670</v>
      </c>
      <c r="N475">
        <v>33100</v>
      </c>
      <c r="O475" t="s">
        <v>377</v>
      </c>
      <c r="R475">
        <v>354</v>
      </c>
      <c r="U475">
        <v>2719</v>
      </c>
      <c r="X475">
        <v>715</v>
      </c>
      <c r="AA475">
        <v>175</v>
      </c>
      <c r="AD475">
        <v>138</v>
      </c>
      <c r="AG475">
        <v>148</v>
      </c>
      <c r="AJ475">
        <v>152</v>
      </c>
      <c r="AM475">
        <v>129</v>
      </c>
      <c r="AP475">
        <v>182</v>
      </c>
      <c r="AS475">
        <v>90</v>
      </c>
      <c r="AV475">
        <v>243</v>
      </c>
      <c r="AY475">
        <v>596</v>
      </c>
      <c r="BB475">
        <v>371</v>
      </c>
      <c r="BE475">
        <v>1204</v>
      </c>
      <c r="BG475">
        <v>1013</v>
      </c>
    </row>
    <row r="476" spans="1:60">
      <c r="A476" t="s">
        <v>1479</v>
      </c>
      <c r="F476" t="s">
        <v>1479</v>
      </c>
      <c r="G476" t="s">
        <v>1479</v>
      </c>
      <c r="H476" t="s">
        <v>466</v>
      </c>
      <c r="I476">
        <v>41</v>
      </c>
      <c r="J476">
        <v>410</v>
      </c>
      <c r="K476" t="s">
        <v>249</v>
      </c>
      <c r="L476">
        <v>67</v>
      </c>
      <c r="M476">
        <v>670</v>
      </c>
      <c r="N476">
        <v>33101</v>
      </c>
      <c r="P476" t="s">
        <v>415</v>
      </c>
      <c r="Q476" t="s">
        <v>1480</v>
      </c>
      <c r="S476">
        <v>204</v>
      </c>
      <c r="T476">
        <v>124</v>
      </c>
      <c r="V476">
        <v>1492</v>
      </c>
      <c r="W476">
        <v>268</v>
      </c>
      <c r="Y476">
        <v>353</v>
      </c>
      <c r="Z476">
        <v>125</v>
      </c>
      <c r="AB476">
        <v>89</v>
      </c>
      <c r="AC476">
        <v>61</v>
      </c>
      <c r="AE476">
        <v>65</v>
      </c>
      <c r="AF476">
        <v>53</v>
      </c>
      <c r="AH476">
        <v>7</v>
      </c>
      <c r="AI476">
        <v>11</v>
      </c>
      <c r="AK476">
        <v>39</v>
      </c>
      <c r="AL476">
        <v>42</v>
      </c>
      <c r="AN476">
        <v>83</v>
      </c>
      <c r="AO476">
        <v>71</v>
      </c>
      <c r="AQ476">
        <v>55</v>
      </c>
      <c r="AR476">
        <v>43</v>
      </c>
      <c r="AT476">
        <v>92</v>
      </c>
      <c r="AU476">
        <v>70</v>
      </c>
      <c r="AW476">
        <v>149</v>
      </c>
      <c r="AX476">
        <v>90</v>
      </c>
      <c r="AZ476">
        <v>271</v>
      </c>
      <c r="BA476">
        <v>100</v>
      </c>
      <c r="BC476">
        <v>273</v>
      </c>
      <c r="BD476">
        <v>120</v>
      </c>
      <c r="BF476">
        <v>646</v>
      </c>
      <c r="BH476">
        <v>463</v>
      </c>
    </row>
    <row r="477" spans="1:60">
      <c r="A477" t="s">
        <v>1481</v>
      </c>
      <c r="F477" t="s">
        <v>1481</v>
      </c>
      <c r="G477" t="s">
        <v>1481</v>
      </c>
      <c r="H477" t="s">
        <v>466</v>
      </c>
      <c r="I477">
        <v>41</v>
      </c>
      <c r="J477">
        <v>410</v>
      </c>
      <c r="K477" t="s">
        <v>249</v>
      </c>
      <c r="L477">
        <v>67</v>
      </c>
      <c r="M477">
        <v>670</v>
      </c>
      <c r="N477">
        <v>33102</v>
      </c>
      <c r="P477" t="s">
        <v>416</v>
      </c>
      <c r="Q477" t="s">
        <v>1482</v>
      </c>
      <c r="S477">
        <v>235</v>
      </c>
      <c r="T477">
        <v>146</v>
      </c>
      <c r="V477">
        <v>1574</v>
      </c>
      <c r="W477">
        <v>290</v>
      </c>
      <c r="Y477">
        <v>305</v>
      </c>
      <c r="Z477">
        <v>104</v>
      </c>
      <c r="AB477">
        <v>70</v>
      </c>
      <c r="AC477">
        <v>78</v>
      </c>
      <c r="AE477">
        <v>126</v>
      </c>
      <c r="AF477">
        <v>84</v>
      </c>
      <c r="AH477">
        <v>74</v>
      </c>
      <c r="AI477">
        <v>57</v>
      </c>
      <c r="AK477">
        <v>115</v>
      </c>
      <c r="AL477">
        <v>80</v>
      </c>
      <c r="AN477">
        <v>40</v>
      </c>
      <c r="AO477">
        <v>33</v>
      </c>
      <c r="AQ477">
        <v>40</v>
      </c>
      <c r="AR477">
        <v>36</v>
      </c>
      <c r="AT477">
        <v>86</v>
      </c>
      <c r="AU477">
        <v>72</v>
      </c>
      <c r="AW477">
        <v>39</v>
      </c>
      <c r="AX477">
        <v>36</v>
      </c>
      <c r="AZ477">
        <v>298</v>
      </c>
      <c r="BA477">
        <v>129</v>
      </c>
      <c r="BC477">
        <v>226</v>
      </c>
      <c r="BD477">
        <v>101</v>
      </c>
      <c r="BF477">
        <v>566</v>
      </c>
      <c r="BH477">
        <v>576</v>
      </c>
    </row>
    <row r="478" spans="1:60">
      <c r="A478" t="s">
        <v>1483</v>
      </c>
      <c r="B478" t="s">
        <v>1484</v>
      </c>
      <c r="C478" t="s">
        <v>1484</v>
      </c>
      <c r="D478" t="s">
        <v>1484</v>
      </c>
      <c r="E478" t="s">
        <v>1483</v>
      </c>
      <c r="F478" t="s">
        <v>1483</v>
      </c>
      <c r="G478" t="s">
        <v>1483</v>
      </c>
      <c r="H478" t="s">
        <v>466</v>
      </c>
      <c r="I478">
        <v>41</v>
      </c>
      <c r="J478">
        <v>410</v>
      </c>
      <c r="K478" t="s">
        <v>249</v>
      </c>
      <c r="L478">
        <v>67</v>
      </c>
      <c r="M478">
        <v>670</v>
      </c>
      <c r="N478">
        <v>33200</v>
      </c>
      <c r="O478" t="s">
        <v>449</v>
      </c>
      <c r="P478" t="s">
        <v>449</v>
      </c>
      <c r="Q478" t="s">
        <v>1485</v>
      </c>
      <c r="R478">
        <v>679</v>
      </c>
      <c r="S478">
        <v>616</v>
      </c>
      <c r="T478">
        <v>255</v>
      </c>
      <c r="U478">
        <v>1997</v>
      </c>
      <c r="V478">
        <v>2480</v>
      </c>
      <c r="W478">
        <v>435</v>
      </c>
      <c r="X478">
        <v>394</v>
      </c>
      <c r="Y478">
        <v>523</v>
      </c>
      <c r="Z478">
        <v>173</v>
      </c>
      <c r="AA478">
        <v>400</v>
      </c>
      <c r="AB478">
        <v>207</v>
      </c>
      <c r="AC478">
        <v>118</v>
      </c>
      <c r="AD478">
        <v>227</v>
      </c>
      <c r="AE478">
        <v>358</v>
      </c>
      <c r="AF478">
        <v>149</v>
      </c>
      <c r="AG478">
        <v>141</v>
      </c>
      <c r="AH478">
        <v>246</v>
      </c>
      <c r="AI478">
        <v>126</v>
      </c>
      <c r="AJ478">
        <v>242</v>
      </c>
      <c r="AK478">
        <v>269</v>
      </c>
      <c r="AL478">
        <v>125</v>
      </c>
      <c r="AM478">
        <v>167</v>
      </c>
      <c r="AN478">
        <v>112</v>
      </c>
      <c r="AO478">
        <v>103</v>
      </c>
      <c r="AP478">
        <v>115</v>
      </c>
      <c r="AQ478">
        <v>178</v>
      </c>
      <c r="AR478">
        <v>96</v>
      </c>
      <c r="AS478">
        <v>136</v>
      </c>
      <c r="AT478">
        <v>95</v>
      </c>
      <c r="AU478">
        <v>62</v>
      </c>
      <c r="AV478">
        <v>252</v>
      </c>
      <c r="AW478">
        <v>194</v>
      </c>
      <c r="AX478">
        <v>119</v>
      </c>
      <c r="AY478">
        <v>256</v>
      </c>
      <c r="AZ478">
        <v>290</v>
      </c>
      <c r="BA478">
        <v>133</v>
      </c>
      <c r="BB478">
        <v>115</v>
      </c>
      <c r="BC478">
        <v>301</v>
      </c>
      <c r="BD478">
        <v>134</v>
      </c>
      <c r="BE478">
        <v>658</v>
      </c>
      <c r="BF478">
        <v>694</v>
      </c>
      <c r="BG478">
        <v>1401</v>
      </c>
      <c r="BH478">
        <v>1479</v>
      </c>
    </row>
    <row r="479" spans="1:60">
      <c r="A479" t="s">
        <v>1486</v>
      </c>
      <c r="B479" t="s">
        <v>1487</v>
      </c>
      <c r="C479" t="s">
        <v>1487</v>
      </c>
      <c r="D479" t="s">
        <v>1487</v>
      </c>
      <c r="E479" t="s">
        <v>1486</v>
      </c>
      <c r="H479" t="s">
        <v>466</v>
      </c>
      <c r="I479">
        <v>41</v>
      </c>
      <c r="J479">
        <v>410</v>
      </c>
      <c r="K479" t="s">
        <v>249</v>
      </c>
      <c r="L479">
        <v>67</v>
      </c>
      <c r="M479">
        <v>670</v>
      </c>
      <c r="N479">
        <v>33300</v>
      </c>
      <c r="O479" t="s">
        <v>450</v>
      </c>
      <c r="R479">
        <v>110</v>
      </c>
      <c r="U479">
        <v>3440</v>
      </c>
      <c r="X479">
        <v>1284</v>
      </c>
      <c r="AA479">
        <v>110</v>
      </c>
      <c r="AD479">
        <v>100</v>
      </c>
      <c r="AG479">
        <v>77</v>
      </c>
      <c r="AJ479">
        <v>94</v>
      </c>
      <c r="AM479">
        <v>113</v>
      </c>
      <c r="AP479">
        <v>183</v>
      </c>
      <c r="AS479">
        <v>147</v>
      </c>
      <c r="AV479">
        <v>385</v>
      </c>
      <c r="AY479">
        <v>744</v>
      </c>
      <c r="BB479">
        <v>786</v>
      </c>
      <c r="BE479">
        <v>2114</v>
      </c>
      <c r="BG479">
        <v>614</v>
      </c>
    </row>
    <row r="480" spans="1:60">
      <c r="A480" t="s">
        <v>1488</v>
      </c>
      <c r="F480" t="s">
        <v>1488</v>
      </c>
      <c r="G480" t="s">
        <v>1488</v>
      </c>
      <c r="H480" t="s">
        <v>466</v>
      </c>
      <c r="I480">
        <v>41</v>
      </c>
      <c r="J480">
        <v>410</v>
      </c>
      <c r="K480" t="s">
        <v>249</v>
      </c>
      <c r="L480">
        <v>67</v>
      </c>
      <c r="M480">
        <v>670</v>
      </c>
      <c r="N480">
        <v>33301</v>
      </c>
      <c r="P480" t="s">
        <v>462</v>
      </c>
      <c r="Q480" t="s">
        <v>1489</v>
      </c>
      <c r="S480">
        <v>122</v>
      </c>
      <c r="T480">
        <v>85</v>
      </c>
      <c r="V480">
        <v>2616</v>
      </c>
      <c r="W480">
        <v>348</v>
      </c>
      <c r="Y480">
        <v>714</v>
      </c>
      <c r="Z480">
        <v>182</v>
      </c>
      <c r="AB480">
        <v>122</v>
      </c>
      <c r="AC480">
        <v>77</v>
      </c>
      <c r="AE480">
        <v>79</v>
      </c>
      <c r="AF480">
        <v>48</v>
      </c>
      <c r="AH480">
        <v>55</v>
      </c>
      <c r="AI480">
        <v>53</v>
      </c>
      <c r="AK480">
        <v>106</v>
      </c>
      <c r="AL480">
        <v>64</v>
      </c>
      <c r="AN480">
        <v>77</v>
      </c>
      <c r="AO480">
        <v>55</v>
      </c>
      <c r="AQ480">
        <v>140</v>
      </c>
      <c r="AR480">
        <v>87</v>
      </c>
      <c r="AT480">
        <v>117</v>
      </c>
      <c r="AU480">
        <v>72</v>
      </c>
      <c r="AW480">
        <v>154</v>
      </c>
      <c r="AX480">
        <v>77</v>
      </c>
      <c r="AZ480">
        <v>376</v>
      </c>
      <c r="BA480">
        <v>127</v>
      </c>
      <c r="BC480">
        <v>682</v>
      </c>
      <c r="BD480">
        <v>181</v>
      </c>
      <c r="BF480">
        <v>1285</v>
      </c>
      <c r="BH480">
        <v>585</v>
      </c>
    </row>
    <row r="481" spans="1:60">
      <c r="A481" t="s">
        <v>1490</v>
      </c>
      <c r="F481" t="s">
        <v>1490</v>
      </c>
      <c r="G481" t="s">
        <v>1490</v>
      </c>
      <c r="H481" t="s">
        <v>466</v>
      </c>
      <c r="I481">
        <v>41</v>
      </c>
      <c r="J481">
        <v>410</v>
      </c>
      <c r="K481" t="s">
        <v>249</v>
      </c>
      <c r="L481">
        <v>67</v>
      </c>
      <c r="M481">
        <v>670</v>
      </c>
      <c r="N481">
        <v>33302</v>
      </c>
      <c r="P481" t="s">
        <v>463</v>
      </c>
      <c r="Q481" t="s">
        <v>1491</v>
      </c>
      <c r="S481">
        <v>47</v>
      </c>
      <c r="T481">
        <v>42</v>
      </c>
      <c r="V481">
        <v>2218</v>
      </c>
      <c r="W481">
        <v>326</v>
      </c>
      <c r="Y481">
        <v>998</v>
      </c>
      <c r="Z481">
        <v>194</v>
      </c>
      <c r="AB481">
        <v>23</v>
      </c>
      <c r="AC481">
        <v>27</v>
      </c>
      <c r="AE481">
        <v>18</v>
      </c>
      <c r="AF481">
        <v>27</v>
      </c>
      <c r="AH481">
        <v>0</v>
      </c>
      <c r="AI481">
        <v>12</v>
      </c>
      <c r="AK481">
        <v>41</v>
      </c>
      <c r="AL481">
        <v>34</v>
      </c>
      <c r="AN481">
        <v>55</v>
      </c>
      <c r="AO481">
        <v>58</v>
      </c>
      <c r="AQ481">
        <v>75</v>
      </c>
      <c r="AR481">
        <v>50</v>
      </c>
      <c r="AT481">
        <v>94</v>
      </c>
      <c r="AU481">
        <v>81</v>
      </c>
      <c r="AW481">
        <v>71</v>
      </c>
      <c r="AX481">
        <v>45</v>
      </c>
      <c r="AZ481">
        <v>366</v>
      </c>
      <c r="BA481">
        <v>117</v>
      </c>
      <c r="BC481">
        <v>923</v>
      </c>
      <c r="BD481">
        <v>186</v>
      </c>
      <c r="BF481">
        <v>1460</v>
      </c>
      <c r="BH481">
        <v>186</v>
      </c>
    </row>
    <row r="482" spans="1:60">
      <c r="A482" t="s">
        <v>1492</v>
      </c>
      <c r="B482" t="s">
        <v>1493</v>
      </c>
      <c r="C482" t="s">
        <v>1493</v>
      </c>
      <c r="D482" t="s">
        <v>1493</v>
      </c>
      <c r="E482" t="s">
        <v>1492</v>
      </c>
      <c r="F482" t="s">
        <v>1492</v>
      </c>
      <c r="G482" t="s">
        <v>1492</v>
      </c>
      <c r="H482" t="s">
        <v>466</v>
      </c>
      <c r="I482">
        <v>41</v>
      </c>
      <c r="J482">
        <v>410</v>
      </c>
      <c r="K482" t="s">
        <v>249</v>
      </c>
      <c r="L482">
        <v>67</v>
      </c>
      <c r="M482">
        <v>670</v>
      </c>
      <c r="N482">
        <v>33400</v>
      </c>
      <c r="O482" t="s">
        <v>451</v>
      </c>
      <c r="P482" t="s">
        <v>451</v>
      </c>
      <c r="Q482" t="s">
        <v>1494</v>
      </c>
      <c r="R482">
        <v>49</v>
      </c>
      <c r="S482">
        <v>39</v>
      </c>
      <c r="T482">
        <v>41</v>
      </c>
      <c r="U482">
        <v>1220</v>
      </c>
      <c r="V482">
        <v>1175</v>
      </c>
      <c r="W482">
        <v>176</v>
      </c>
      <c r="X482">
        <v>240</v>
      </c>
      <c r="Y482">
        <v>436</v>
      </c>
      <c r="Z482">
        <v>109</v>
      </c>
      <c r="AA482">
        <v>26</v>
      </c>
      <c r="AB482">
        <v>16</v>
      </c>
      <c r="AC482">
        <v>17</v>
      </c>
      <c r="AD482">
        <v>45</v>
      </c>
      <c r="AE482">
        <v>78</v>
      </c>
      <c r="AF482">
        <v>55</v>
      </c>
      <c r="AG482">
        <v>35</v>
      </c>
      <c r="AH482">
        <v>14</v>
      </c>
      <c r="AI482">
        <v>21</v>
      </c>
      <c r="AJ482">
        <v>52</v>
      </c>
      <c r="AK482">
        <v>41</v>
      </c>
      <c r="AL482">
        <v>37</v>
      </c>
      <c r="AM482">
        <v>24</v>
      </c>
      <c r="AN482">
        <v>35</v>
      </c>
      <c r="AO482">
        <v>28</v>
      </c>
      <c r="AP482">
        <v>25</v>
      </c>
      <c r="AQ482">
        <v>15</v>
      </c>
      <c r="AR482">
        <v>17</v>
      </c>
      <c r="AS482">
        <v>57</v>
      </c>
      <c r="AT482">
        <v>28</v>
      </c>
      <c r="AU482">
        <v>27</v>
      </c>
      <c r="AV482">
        <v>91</v>
      </c>
      <c r="AW482">
        <v>48</v>
      </c>
      <c r="AX482">
        <v>32</v>
      </c>
      <c r="AY482">
        <v>178</v>
      </c>
      <c r="AZ482">
        <v>138</v>
      </c>
      <c r="BA482">
        <v>64</v>
      </c>
      <c r="BB482">
        <v>280</v>
      </c>
      <c r="BC482">
        <v>439</v>
      </c>
      <c r="BD482">
        <v>112</v>
      </c>
      <c r="BE482">
        <v>661</v>
      </c>
      <c r="BF482">
        <v>695</v>
      </c>
      <c r="BG482">
        <v>106</v>
      </c>
      <c r="BH482">
        <v>114</v>
      </c>
    </row>
    <row r="483" spans="1:60">
      <c r="A483" t="s">
        <v>1495</v>
      </c>
      <c r="B483" t="s">
        <v>1496</v>
      </c>
      <c r="C483" t="s">
        <v>1496</v>
      </c>
      <c r="D483" t="s">
        <v>1496</v>
      </c>
      <c r="E483" t="s">
        <v>1495</v>
      </c>
      <c r="F483" t="s">
        <v>1495</v>
      </c>
      <c r="G483" t="s">
        <v>1495</v>
      </c>
      <c r="H483" t="s">
        <v>466</v>
      </c>
      <c r="I483">
        <v>41</v>
      </c>
      <c r="J483">
        <v>410</v>
      </c>
      <c r="K483" t="s">
        <v>249</v>
      </c>
      <c r="L483">
        <v>67</v>
      </c>
      <c r="M483">
        <v>670</v>
      </c>
      <c r="N483">
        <v>33500</v>
      </c>
      <c r="O483" t="s">
        <v>452</v>
      </c>
      <c r="P483" t="s">
        <v>452</v>
      </c>
      <c r="Q483" t="s">
        <v>1497</v>
      </c>
      <c r="R483">
        <v>26</v>
      </c>
      <c r="S483">
        <v>41</v>
      </c>
      <c r="T483">
        <v>38</v>
      </c>
      <c r="U483">
        <v>1595</v>
      </c>
      <c r="V483">
        <v>1686</v>
      </c>
      <c r="W483">
        <v>184</v>
      </c>
      <c r="X483">
        <v>486</v>
      </c>
      <c r="Y483">
        <v>741</v>
      </c>
      <c r="Z483">
        <v>111</v>
      </c>
      <c r="AA483">
        <v>60</v>
      </c>
      <c r="AB483">
        <v>35</v>
      </c>
      <c r="AC483">
        <v>41</v>
      </c>
      <c r="AD483">
        <v>44</v>
      </c>
      <c r="AE483">
        <v>25</v>
      </c>
      <c r="AF483">
        <v>21</v>
      </c>
      <c r="AG483">
        <v>30</v>
      </c>
      <c r="AH483">
        <v>35</v>
      </c>
      <c r="AI483">
        <v>21</v>
      </c>
      <c r="AJ483">
        <v>26</v>
      </c>
      <c r="AK483">
        <v>29</v>
      </c>
      <c r="AL483">
        <v>26</v>
      </c>
      <c r="AM483">
        <v>70</v>
      </c>
      <c r="AN483">
        <v>35</v>
      </c>
      <c r="AO483">
        <v>25</v>
      </c>
      <c r="AP483">
        <v>57</v>
      </c>
      <c r="AQ483">
        <v>50</v>
      </c>
      <c r="AR483">
        <v>33</v>
      </c>
      <c r="AS483">
        <v>61</v>
      </c>
      <c r="AT483">
        <v>45</v>
      </c>
      <c r="AU483">
        <v>32</v>
      </c>
      <c r="AV483">
        <v>126</v>
      </c>
      <c r="AW483">
        <v>103</v>
      </c>
      <c r="AX483">
        <v>42</v>
      </c>
      <c r="AY483">
        <v>320</v>
      </c>
      <c r="AZ483">
        <v>329</v>
      </c>
      <c r="BA483">
        <v>67</v>
      </c>
      <c r="BB483">
        <v>376</v>
      </c>
      <c r="BC483">
        <v>617</v>
      </c>
      <c r="BD483">
        <v>108</v>
      </c>
      <c r="BE483">
        <v>962</v>
      </c>
      <c r="BF483">
        <v>1063</v>
      </c>
      <c r="BG483">
        <v>192</v>
      </c>
      <c r="BH483">
        <v>257</v>
      </c>
    </row>
    <row r="484" spans="1:60">
      <c r="A484" t="s">
        <v>1498</v>
      </c>
      <c r="B484" t="s">
        <v>1499</v>
      </c>
      <c r="C484" t="s">
        <v>1499</v>
      </c>
      <c r="D484" t="s">
        <v>1499</v>
      </c>
      <c r="E484" t="s">
        <v>1498</v>
      </c>
      <c r="F484" t="s">
        <v>1498</v>
      </c>
      <c r="G484" t="s">
        <v>1498</v>
      </c>
      <c r="H484" t="s">
        <v>466</v>
      </c>
      <c r="I484">
        <v>41</v>
      </c>
      <c r="J484">
        <v>410</v>
      </c>
      <c r="K484" t="s">
        <v>249</v>
      </c>
      <c r="L484">
        <v>67</v>
      </c>
      <c r="M484">
        <v>670</v>
      </c>
      <c r="N484">
        <v>33600</v>
      </c>
      <c r="O484" t="s">
        <v>453</v>
      </c>
      <c r="P484" t="s">
        <v>453</v>
      </c>
      <c r="Q484" t="s">
        <v>1500</v>
      </c>
      <c r="R484">
        <v>61</v>
      </c>
      <c r="S484">
        <v>6</v>
      </c>
      <c r="T484">
        <v>33</v>
      </c>
      <c r="U484">
        <v>1248</v>
      </c>
      <c r="V484">
        <v>1302</v>
      </c>
      <c r="W484">
        <v>176</v>
      </c>
      <c r="X484">
        <v>289</v>
      </c>
      <c r="Y484">
        <v>291</v>
      </c>
      <c r="Z484">
        <v>89</v>
      </c>
      <c r="AA484">
        <v>7</v>
      </c>
      <c r="AB484">
        <v>40</v>
      </c>
      <c r="AC484">
        <v>41</v>
      </c>
      <c r="AD484">
        <v>25</v>
      </c>
      <c r="AE484">
        <v>25</v>
      </c>
      <c r="AF484">
        <v>24</v>
      </c>
      <c r="AG484">
        <v>55</v>
      </c>
      <c r="AH484">
        <v>19</v>
      </c>
      <c r="AI484">
        <v>18</v>
      </c>
      <c r="AJ484">
        <v>19</v>
      </c>
      <c r="AK484">
        <v>59</v>
      </c>
      <c r="AL484">
        <v>50</v>
      </c>
      <c r="AM484">
        <v>42</v>
      </c>
      <c r="AN484">
        <v>59</v>
      </c>
      <c r="AO484">
        <v>38</v>
      </c>
      <c r="AP484">
        <v>67</v>
      </c>
      <c r="AQ484">
        <v>30</v>
      </c>
      <c r="AR484">
        <v>22</v>
      </c>
      <c r="AS484">
        <v>51</v>
      </c>
      <c r="AT484">
        <v>53</v>
      </c>
      <c r="AU484">
        <v>43</v>
      </c>
      <c r="AV484">
        <v>129</v>
      </c>
      <c r="AW484">
        <v>82</v>
      </c>
      <c r="AX484">
        <v>50</v>
      </c>
      <c r="AY484">
        <v>274</v>
      </c>
      <c r="AZ484">
        <v>107</v>
      </c>
      <c r="BA484">
        <v>45</v>
      </c>
      <c r="BB484">
        <v>179</v>
      </c>
      <c r="BC484">
        <v>374</v>
      </c>
      <c r="BD484">
        <v>88</v>
      </c>
      <c r="BE484">
        <v>649</v>
      </c>
      <c r="BF484">
        <v>683</v>
      </c>
      <c r="BG484">
        <v>148</v>
      </c>
      <c r="BH484">
        <v>140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6" sqref="B16"/>
    </sheetView>
  </sheetViews>
  <sheetFormatPr baseColWidth="10" defaultRowHeight="15" x14ac:dyDescent="0"/>
  <sheetData>
    <row r="1" spans="1:4">
      <c r="B1" t="s">
        <v>1604</v>
      </c>
      <c r="C1" t="s">
        <v>1603</v>
      </c>
    </row>
    <row r="2" spans="1:4">
      <c r="A2">
        <v>1990</v>
      </c>
      <c r="B2" s="19">
        <v>37100</v>
      </c>
      <c r="C2" s="19">
        <f>0.8*B2</f>
        <v>29680</v>
      </c>
    </row>
    <row r="3" spans="1:4">
      <c r="A3">
        <v>2000</v>
      </c>
      <c r="B3" s="19">
        <f>[1]long!$G$2259</f>
        <v>53700</v>
      </c>
      <c r="C3" s="19">
        <f>0.8*B3</f>
        <v>42960</v>
      </c>
    </row>
    <row r="4" spans="1:4">
      <c r="A4">
        <v>2009</v>
      </c>
      <c r="B4" s="19">
        <f>[2]LIMITS_COUNTYLEVEL!$I$3498</f>
        <v>70000</v>
      </c>
      <c r="C4" s="19">
        <f>0.8*B4</f>
        <v>56000</v>
      </c>
      <c r="D4">
        <f>(C4-50000)/9999</f>
        <v>0.60006000600060005</v>
      </c>
    </row>
    <row r="5" spans="1:4">
      <c r="A5">
        <v>2010</v>
      </c>
      <c r="B5" s="19">
        <f>[3]LIMITS_COUNTYLEVEL!$I$3500</f>
        <v>71200</v>
      </c>
      <c r="C5" s="19">
        <f>0.8*B5</f>
        <v>56960</v>
      </c>
      <c r="D5">
        <f t="shared" ref="D5:D13" si="0">(C5-50000)/9999</f>
        <v>0.69606960696069609</v>
      </c>
    </row>
    <row r="6" spans="1:4">
      <c r="A6">
        <v>2011</v>
      </c>
      <c r="B6" s="19">
        <f>[4]LIMITS_COUNTYLEVEL!$H$3500</f>
        <v>72000</v>
      </c>
      <c r="C6" s="19">
        <f>0.8*B6</f>
        <v>57600</v>
      </c>
      <c r="D6">
        <f t="shared" si="0"/>
        <v>0.76007600760076011</v>
      </c>
    </row>
    <row r="7" spans="1:4">
      <c r="A7">
        <v>2012</v>
      </c>
      <c r="B7" s="20">
        <f>C7/0.8</f>
        <v>73000</v>
      </c>
      <c r="C7" s="20">
        <v>58400</v>
      </c>
      <c r="D7">
        <f t="shared" si="0"/>
        <v>0.84008400840084008</v>
      </c>
    </row>
    <row r="8" spans="1:4">
      <c r="A8">
        <v>2013</v>
      </c>
      <c r="B8" s="19">
        <v>68300</v>
      </c>
      <c r="C8" s="19">
        <f>0.8*B8</f>
        <v>54640</v>
      </c>
      <c r="D8">
        <f t="shared" si="0"/>
        <v>0.46404640464046404</v>
      </c>
    </row>
    <row r="9" spans="1:4">
      <c r="A9">
        <v>2014</v>
      </c>
      <c r="B9" s="19">
        <v>69400</v>
      </c>
      <c r="C9" s="19">
        <f>0.8*B9</f>
        <v>55520</v>
      </c>
      <c r="D9">
        <f t="shared" si="0"/>
        <v>0.55205520552055209</v>
      </c>
    </row>
    <row r="10" spans="1:4">
      <c r="A10">
        <v>2015</v>
      </c>
      <c r="B10" s="19">
        <v>73900</v>
      </c>
      <c r="C10" s="19">
        <f t="shared" ref="C10:C15" si="1">0.8*B10</f>
        <v>59120</v>
      </c>
      <c r="D10">
        <f t="shared" si="0"/>
        <v>0.91209120912091213</v>
      </c>
    </row>
    <row r="11" spans="1:4">
      <c r="A11">
        <v>2016</v>
      </c>
      <c r="B11" s="19">
        <v>73300</v>
      </c>
      <c r="C11" s="19">
        <f t="shared" si="1"/>
        <v>58640</v>
      </c>
      <c r="D11">
        <f t="shared" si="0"/>
        <v>0.86408640864086406</v>
      </c>
    </row>
    <row r="12" spans="1:4">
      <c r="A12">
        <v>2017</v>
      </c>
      <c r="B12" s="19">
        <f>B11*1.01</f>
        <v>74033</v>
      </c>
      <c r="C12" s="19">
        <f t="shared" si="1"/>
        <v>59226.400000000001</v>
      </c>
      <c r="D12">
        <f t="shared" si="0"/>
        <v>0.92273227322732287</v>
      </c>
    </row>
    <row r="13" spans="1:4">
      <c r="A13">
        <v>2018</v>
      </c>
      <c r="B13" s="19">
        <f>B12*1.01</f>
        <v>74773.33</v>
      </c>
      <c r="C13" s="19">
        <f t="shared" si="1"/>
        <v>59818.664000000004</v>
      </c>
      <c r="D13">
        <f t="shared" si="0"/>
        <v>0.9819645964596464</v>
      </c>
    </row>
    <row r="14" spans="1:4">
      <c r="A14">
        <v>2019</v>
      </c>
      <c r="B14" s="19">
        <f>B13*1.01</f>
        <v>75521.063300000009</v>
      </c>
      <c r="C14" s="19">
        <f t="shared" si="1"/>
        <v>60416.850640000011</v>
      </c>
      <c r="D14">
        <f>(C14-60000)/9999</f>
        <v>4.1689232923293476E-2</v>
      </c>
    </row>
    <row r="15" spans="1:4">
      <c r="A15">
        <v>2020</v>
      </c>
      <c r="B15" s="19">
        <f>B14*1.01</f>
        <v>76276.273933000004</v>
      </c>
      <c r="C15" s="19">
        <f t="shared" si="1"/>
        <v>61021.019146400009</v>
      </c>
      <c r="D15">
        <f>(C15-60000)/9999</f>
        <v>0.10211212585258617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E15"/>
  <sheetViews>
    <sheetView topLeftCell="G1" workbookViewId="0">
      <selection activeCell="H22" sqref="H22"/>
    </sheetView>
  </sheetViews>
  <sheetFormatPr baseColWidth="10" defaultRowHeight="15" x14ac:dyDescent="0"/>
  <sheetData>
    <row r="1" spans="1:5" ht="56" thickBot="1">
      <c r="A1" s="17" t="s">
        <v>1602</v>
      </c>
      <c r="B1" s="52" t="s">
        <v>1599</v>
      </c>
      <c r="C1" s="52" t="s">
        <v>1600</v>
      </c>
      <c r="D1" s="18" t="s">
        <v>1601</v>
      </c>
      <c r="E1" s="52" t="s">
        <v>1598</v>
      </c>
    </row>
    <row r="2" spans="1:5">
      <c r="A2">
        <v>1990</v>
      </c>
      <c r="B2" s="6">
        <f>SUM('1990'!B13:D13)/SUM('1990'!B11:D11)</f>
        <v>0.11273781371057089</v>
      </c>
      <c r="C2" s="6">
        <f>(SUM('1990'!B14:D14)-SUM('1990'!B15:D15))/SUM('1990'!B14:D14)</f>
        <v>0.74758363640120673</v>
      </c>
      <c r="D2" s="6">
        <f>SUM('1990'!B17:D17)/SUM('1990'!B16:D16)</f>
        <v>0.47426906640604188</v>
      </c>
      <c r="E2" s="6">
        <f>SUM('1990'!B19:D19)/SUM('1990'!B18:D18)</f>
        <v>0.39629024656366818</v>
      </c>
    </row>
    <row r="3" spans="1:5">
      <c r="A3">
        <v>2000</v>
      </c>
      <c r="B3" s="6">
        <f>VLOOKUP(A3,'county race ethnicity'!$B$30:$C$36,2,FALSE)</f>
        <v>0.20162731552486154</v>
      </c>
      <c r="C3" s="6">
        <f>VLOOKUP($A3,'county education'!$D$72:$E$78,2,FALSE)</f>
        <v>0.68723345664262958</v>
      </c>
      <c r="D3" s="6">
        <f>VLOOKUP(A3,'county household income'!$C$52:$D$58,2,FALSE)</f>
        <v>0.45004023070938515</v>
      </c>
      <c r="E3" s="6">
        <f>VLOOKUP(A3,'county tenure'!$A$13:$B$19,2,FALSE)</f>
        <v>0.38823905412310938</v>
      </c>
    </row>
    <row r="4" spans="1:5">
      <c r="A4">
        <v>2009</v>
      </c>
      <c r="B4" s="6">
        <f>VLOOKUP(A4,'county race ethnicity'!$B$30:$C$36,2,FALSE)</f>
        <v>0.23772120688964649</v>
      </c>
      <c r="C4" s="6">
        <f>VLOOKUP($A4,'county education'!$D$72:$E$78,2,FALSE)</f>
        <v>0.63532764753490567</v>
      </c>
      <c r="D4" s="6">
        <f>VLOOKUP(A4,'county household income'!$C$52:$D$58,2,FALSE)</f>
        <v>0.51986766839455567</v>
      </c>
      <c r="E4" s="6">
        <f>VLOOKUP(A4,'county tenure'!$A$13:$B$19,2,FALSE)</f>
        <v>0.37569267645667975</v>
      </c>
    </row>
    <row r="5" spans="1:5">
      <c r="A5">
        <v>2010</v>
      </c>
      <c r="B5" s="6">
        <f>VLOOKUP(A5,'county race ethnicity'!$B$30:$C$36,2,FALSE)</f>
        <v>0.25814912043367727</v>
      </c>
      <c r="C5" s="6">
        <f>VLOOKUP($A5,'county education'!$D$72:$E$78,2,FALSE)</f>
        <v>0.62969982880347153</v>
      </c>
      <c r="D5" s="6">
        <f>VLOOKUP(A5,'county household income'!$C$52:$D$58,2,FALSE)</f>
        <v>0.52943844064941836</v>
      </c>
      <c r="E5" s="6">
        <f>VLOOKUP(A5,'county tenure'!$A$13:$B$19,2,FALSE)</f>
        <v>0.40076067462657233</v>
      </c>
    </row>
    <row r="6" spans="1:5">
      <c r="A6">
        <v>2011</v>
      </c>
      <c r="B6" s="6">
        <f>VLOOKUP(A6,'county race ethnicity'!$B$30:$C$36,2,FALSE)</f>
        <v>0.25316027412076025</v>
      </c>
      <c r="C6" s="6">
        <f>VLOOKUP($A6,'county education'!$D$72:$E$78,2,FALSE)</f>
        <v>0.62389855422465612</v>
      </c>
      <c r="D6" s="6">
        <f>VLOOKUP(A6,'county household income'!$C$52:$D$58,2,FALSE)</f>
        <v>0.52910432167754351</v>
      </c>
      <c r="E6" s="6">
        <f>VLOOKUP(A6,'county tenure'!$A$13:$B$19,2,FALSE)</f>
        <v>0.38800978833008842</v>
      </c>
    </row>
    <row r="7" spans="1:5">
      <c r="A7">
        <v>2012</v>
      </c>
      <c r="B7" s="6">
        <f>VLOOKUP(A7,'county race ethnicity'!$B$30:$C$36,2,FALSE)</f>
        <v>0.25739830504195566</v>
      </c>
      <c r="C7" s="6">
        <f>VLOOKUP($A7,'county education'!$D$72:$E$78,2,FALSE)</f>
        <v>0.61936241339349674</v>
      </c>
      <c r="D7" s="6">
        <f>VLOOKUP(A7,'county household income'!$C$52:$D$58,2,FALSE)</f>
        <v>0.53338262772250666</v>
      </c>
      <c r="E7" s="6">
        <f>VLOOKUP(A7,'county tenure'!$A$13:$B$19,2,FALSE)</f>
        <v>0.39422035683713424</v>
      </c>
    </row>
    <row r="8" spans="1:5">
      <c r="A8">
        <v>2013</v>
      </c>
      <c r="B8" s="6">
        <f>VLOOKUP(A8,'county race ethnicity'!$B$30:$C$36,2,FALSE)</f>
        <v>0.26107188613204846</v>
      </c>
      <c r="C8" s="6">
        <f>VLOOKUP($A8,'county education'!$D$72:$E$78,2,FALSE)</f>
        <v>0.61627130348330139</v>
      </c>
      <c r="D8" s="6">
        <f>VLOOKUP(A8,'county household income'!$C$52:$D$58,2,FALSE)</f>
        <v>0.48254073707713613</v>
      </c>
      <c r="E8" s="6">
        <f>VLOOKUP(A8,'county tenure'!$A$13:$B$19,2,FALSE)</f>
        <v>0.40079033571103834</v>
      </c>
    </row>
    <row r="9" spans="1:5">
      <c r="A9">
        <v>2014</v>
      </c>
      <c r="B9" s="6">
        <f>VLOOKUP(A9,'county race ethnicity'!$B$30:$C$36,2,FALSE)</f>
        <v>0.26514539474840698</v>
      </c>
      <c r="C9" s="6">
        <f>VLOOKUP($A9,'county education'!$D$72:$E$78,2,FALSE)</f>
        <v>0.61288471812942613</v>
      </c>
      <c r="D9" s="6">
        <f>VLOOKUP(A9,'county household income'!$C$52:$D$58,2,FALSE)</f>
        <v>0.48786056842632908</v>
      </c>
      <c r="E9" s="6">
        <f>VLOOKUP(A9,'county tenure'!$A$13:$B$19,2,FALSE)</f>
        <v>0.40504232179681138</v>
      </c>
    </row>
    <row r="10" spans="1:5">
      <c r="A10">
        <v>2015</v>
      </c>
      <c r="B10" s="5">
        <f t="array" ref="B10:B15">TREND(B4:B9,A4:A9,A10:A15,TRUE)</f>
        <v>0.27045375795876048</v>
      </c>
      <c r="C10" s="5">
        <f t="array" ref="C10:C15">TREND(C4:C9,A4:A9,A10:A15,TRUE)</f>
        <v>0.60720377454630459</v>
      </c>
      <c r="D10" s="5">
        <f t="array" ref="D10:D15">TREND(D4:D9,A4:A9,A10:A15,TRUE)</f>
        <v>0.48405403020661097</v>
      </c>
      <c r="E10" s="5">
        <f t="array" ref="E10:E15">TREND(E4:E9,A4:A9,A10:A15,TRUE)</f>
        <v>0.40939080347249934</v>
      </c>
    </row>
    <row r="11" spans="1:5">
      <c r="A11">
        <v>2016</v>
      </c>
      <c r="B11" s="5">
        <v>0.27474310845333427</v>
      </c>
      <c r="C11" s="5">
        <v>0.60271702129433002</v>
      </c>
      <c r="D11" s="5">
        <v>0.47558402150623991</v>
      </c>
      <c r="E11" s="5">
        <v>0.41376359714281641</v>
      </c>
    </row>
    <row r="12" spans="1:5">
      <c r="A12">
        <v>2017</v>
      </c>
      <c r="B12" s="5">
        <v>0.27903245894790984</v>
      </c>
      <c r="C12" s="5">
        <v>0.59823026804235724</v>
      </c>
      <c r="D12" s="5">
        <v>0.46711401280586529</v>
      </c>
      <c r="E12" s="5">
        <v>0.41813639081313347</v>
      </c>
    </row>
    <row r="13" spans="1:5">
      <c r="A13">
        <v>2018</v>
      </c>
      <c r="B13" s="5">
        <v>0.28332180944248364</v>
      </c>
      <c r="C13" s="5">
        <v>0.59374351479038445</v>
      </c>
      <c r="D13" s="5">
        <v>0.45864400410549422</v>
      </c>
      <c r="E13" s="5">
        <v>0.42250918448345054</v>
      </c>
    </row>
    <row r="14" spans="1:5">
      <c r="A14">
        <v>2019</v>
      </c>
      <c r="B14" s="5">
        <v>0.28761115993705921</v>
      </c>
      <c r="C14" s="5">
        <v>0.58925676153840989</v>
      </c>
      <c r="D14" s="5">
        <v>0.45017399540512315</v>
      </c>
      <c r="E14" s="5">
        <v>0.42688197815376761</v>
      </c>
    </row>
    <row r="15" spans="1:5">
      <c r="A15">
        <v>2020</v>
      </c>
      <c r="B15" s="5">
        <v>0.29190051043163301</v>
      </c>
      <c r="C15" s="5">
        <v>0.5847700082864371</v>
      </c>
      <c r="D15" s="5">
        <v>0.44170398670475208</v>
      </c>
      <c r="E15" s="5">
        <v>0.43125477182408467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1990</vt:lpstr>
      <vt:lpstr>county education</vt:lpstr>
      <vt:lpstr>county race ethnicity</vt:lpstr>
      <vt:lpstr>county tenure</vt:lpstr>
      <vt:lpstr>county household income</vt:lpstr>
      <vt:lpstr>census tract</vt:lpstr>
      <vt:lpstr>hud income limits</vt:lpstr>
      <vt:lpstr>summary</vt:lpstr>
    </vt:vector>
  </TitlesOfParts>
  <Company>ECONorthwest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Gooding</dc:creator>
  <cp:lastModifiedBy>Lizzie Gooding</cp:lastModifiedBy>
  <dcterms:created xsi:type="dcterms:W3CDTF">2016-03-31T21:14:05Z</dcterms:created>
  <dcterms:modified xsi:type="dcterms:W3CDTF">2016-05-02T20:07:40Z</dcterms:modified>
</cp:coreProperties>
</file>