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1AC5803C-B430-0A4B-943A-670BBBDBD344}" xr6:coauthVersionLast="47" xr6:coauthVersionMax="47" xr10:uidLastSave="{00000000-0000-0000-0000-000000000000}"/>
  <bookViews>
    <workbookView xWindow="6260" yWindow="5920" windowWidth="24600" windowHeight="102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3173" i="3" l="1"/>
  <c r="AM3171" i="3"/>
  <c r="AM3170" i="3"/>
  <c r="AM3169" i="3"/>
  <c r="AM3167" i="3"/>
  <c r="AM3166" i="3"/>
  <c r="AM3165" i="3"/>
  <c r="AM3164" i="3"/>
  <c r="AM3163" i="3"/>
  <c r="AM3162" i="3"/>
  <c r="AM3161" i="3"/>
  <c r="AM3160" i="3"/>
  <c r="R3174" i="3"/>
  <c r="R3173" i="3"/>
  <c r="R3172" i="3"/>
  <c r="R3171" i="3"/>
  <c r="R3170" i="3"/>
  <c r="R3169" i="3"/>
  <c r="R3168" i="3"/>
  <c r="R3167" i="3"/>
  <c r="R3166" i="3"/>
  <c r="R3165" i="3"/>
  <c r="R3164" i="3"/>
  <c r="R3163" i="3"/>
  <c r="R3162" i="3"/>
  <c r="R3161" i="3"/>
  <c r="R3160" i="3"/>
  <c r="R3159" i="3"/>
  <c r="AM3157" i="3"/>
  <c r="AM3155" i="3"/>
  <c r="AM3154" i="3"/>
  <c r="AM3153" i="3"/>
  <c r="AM3152" i="3"/>
  <c r="AM3150" i="3"/>
  <c r="AM3149" i="3"/>
  <c r="AM3148" i="3"/>
  <c r="AM3146" i="3"/>
  <c r="AM3145" i="3"/>
  <c r="AM3144" i="3"/>
  <c r="AM3143" i="3"/>
  <c r="R3157" i="3"/>
  <c r="R3156" i="3"/>
  <c r="R3155" i="3"/>
  <c r="R3154" i="3"/>
  <c r="R3153" i="3"/>
  <c r="R3152" i="3"/>
  <c r="R3151" i="3"/>
  <c r="R3150" i="3"/>
  <c r="R3149" i="3"/>
  <c r="R3148" i="3"/>
  <c r="R3147" i="3"/>
  <c r="R3146" i="3"/>
  <c r="R3145" i="3"/>
  <c r="R3144" i="3"/>
  <c r="R3143" i="3"/>
  <c r="R3142" i="3"/>
  <c r="AM3140" i="3"/>
  <c r="AM3139" i="3"/>
  <c r="AM3138" i="3"/>
  <c r="AM3137" i="3"/>
  <c r="AM3136" i="3"/>
  <c r="AM3135" i="3"/>
  <c r="AM3134" i="3"/>
  <c r="AM3133" i="3"/>
  <c r="R3140" i="3"/>
  <c r="R3139" i="3"/>
  <c r="R3138" i="3"/>
  <c r="R3137" i="3"/>
  <c r="R3136" i="3"/>
  <c r="R3135" i="3"/>
  <c r="R3134" i="3"/>
  <c r="R3133" i="3"/>
  <c r="AM3132" i="3"/>
  <c r="AM3131" i="3"/>
  <c r="AM3130" i="3"/>
  <c r="AM3129" i="3"/>
  <c r="R3132" i="3"/>
  <c r="R3131" i="3"/>
  <c r="R3130" i="3"/>
  <c r="R3129" i="3"/>
  <c r="AM3128" i="3"/>
  <c r="AM3127" i="3"/>
  <c r="AM3126" i="3"/>
  <c r="R3128" i="3"/>
  <c r="R3127" i="3"/>
  <c r="R3126" i="3"/>
  <c r="R3125" i="3"/>
  <c r="AP3124" i="3"/>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<sst xmlns="http://schemas.openxmlformats.org/spreadsheetml/2006/main" count="70921" uniqueCount="3128">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</sst>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5" sqref="A55"/>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R264" zoomScale="113" workbookViewId="0">
      <selection activeCell="B274" sqref="A274:XFD274"/>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x14ac:dyDescent="0.2">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x14ac:dyDescent="0.2">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x14ac:dyDescent="0.2">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x14ac:dyDescent="0.2">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x14ac:dyDescent="0.2">
      <c r="A275" t="s">
        <v>138</v>
      </c>
      <c r="B275" t="s">
        <v>1769</v>
      </c>
      <c r="C275" t="s">
        <v>1770</v>
      </c>
      <c r="D275" t="s">
        <v>248</v>
      </c>
      <c r="E275">
        <v>6</v>
      </c>
      <c r="F275">
        <v>1</v>
      </c>
      <c r="G275" t="s">
        <v>1771</v>
      </c>
      <c r="H275">
        <v>2019</v>
      </c>
      <c r="I275" t="s">
        <v>755</v>
      </c>
      <c r="J275" t="s">
        <v>1772</v>
      </c>
      <c r="K275" t="s">
        <v>143</v>
      </c>
      <c r="P275" t="s">
        <v>1355</v>
      </c>
      <c r="R275" t="s">
        <v>267</v>
      </c>
      <c r="S275" t="s">
        <v>1773</v>
      </c>
      <c r="T275" t="s">
        <v>1149</v>
      </c>
    </row>
    <row r="276" spans="1:20" x14ac:dyDescent="0.2">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x14ac:dyDescent="0.2">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x14ac:dyDescent="0.2">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x14ac:dyDescent="0.2">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x14ac:dyDescent="0.2">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x14ac:dyDescent="0.2">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x14ac:dyDescent="0.2">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x14ac:dyDescent="0.2">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x14ac:dyDescent="0.2">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x14ac:dyDescent="0.2">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x14ac:dyDescent="0.2">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174"/>
  <sheetViews>
    <sheetView tabSelected="1" topLeftCell="R1" zoomScale="66" zoomScaleNormal="70" workbookViewId="0">
      <pane ySplit="1" topLeftCell="A3160" activePane="bottomLeft" state="frozen"/>
      <selection activeCell="W1" sqref="W1"/>
      <selection pane="bottomLeft" activeCell="AM3178" sqref="AM317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x14ac:dyDescent="0.2">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60*24*28</f>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x14ac:dyDescent="0.2">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60*24*28</f>
        <v>40320</v>
      </c>
      <c r="AI2694" s="21" t="s">
        <v>153</v>
      </c>
      <c r="AJ2694" s="21" t="s">
        <v>1148</v>
      </c>
      <c r="AK2694" s="21">
        <v>50</v>
      </c>
      <c r="AL2694" s="21"/>
      <c r="AN2694" s="21">
        <v>4</v>
      </c>
      <c r="AO2694" s="21">
        <v>25</v>
      </c>
      <c r="AP2694" s="21">
        <v>13.6</v>
      </c>
      <c r="AQ2694" s="22" t="s">
        <v>3083</v>
      </c>
      <c r="AR2694" s="21" t="s">
        <v>3008</v>
      </c>
      <c r="AS2694" t="s">
        <v>3084</v>
      </c>
    </row>
    <row r="2695" spans="1:45" ht="15" customHeight="1" x14ac:dyDescent="0.2">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60*24*28</f>
        <v>40320</v>
      </c>
      <c r="AI2695" s="21" t="s">
        <v>153</v>
      </c>
      <c r="AJ2695" s="21" t="s">
        <v>1148</v>
      </c>
      <c r="AK2695" s="21">
        <v>50</v>
      </c>
      <c r="AL2695" s="21"/>
      <c r="AN2695" s="21">
        <v>4</v>
      </c>
      <c r="AO2695" s="21">
        <v>25</v>
      </c>
      <c r="AP2695" s="21">
        <v>16.8</v>
      </c>
      <c r="AQ2695" s="22" t="s">
        <v>3083</v>
      </c>
      <c r="AR2695" s="21" t="s">
        <v>3008</v>
      </c>
      <c r="AS2695" t="s">
        <v>3084</v>
      </c>
    </row>
    <row r="2696" spans="1:45" ht="15" customHeight="1" x14ac:dyDescent="0.2">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60*24*28</f>
        <v>40320</v>
      </c>
      <c r="AI2696" s="21" t="s">
        <v>153</v>
      </c>
      <c r="AJ2696" s="21" t="s">
        <v>1148</v>
      </c>
      <c r="AK2696" s="21">
        <v>50</v>
      </c>
      <c r="AL2696" s="21"/>
      <c r="AN2696" s="21">
        <v>4</v>
      </c>
      <c r="AO2696" s="21">
        <v>25</v>
      </c>
      <c r="AP2696" s="21">
        <v>17.7</v>
      </c>
      <c r="AQ2696" s="22" t="s">
        <v>3083</v>
      </c>
      <c r="AR2696" s="21" t="s">
        <v>3008</v>
      </c>
      <c r="AS2696" t="s">
        <v>3084</v>
      </c>
    </row>
    <row r="2697" spans="1:45" ht="15" customHeight="1" x14ac:dyDescent="0.2">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60*24*28</f>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x14ac:dyDescent="0.2">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60*24*28</f>
        <v>40320</v>
      </c>
      <c r="AI2698" s="21" t="s">
        <v>153</v>
      </c>
      <c r="AJ2698" s="21" t="s">
        <v>1148</v>
      </c>
      <c r="AK2698" s="21">
        <v>50</v>
      </c>
      <c r="AL2698" s="21"/>
      <c r="AN2698" s="21">
        <v>4</v>
      </c>
      <c r="AO2698" s="21">
        <v>25</v>
      </c>
      <c r="AP2698" s="21">
        <v>2.6</v>
      </c>
      <c r="AQ2698" s="22" t="s">
        <v>3083</v>
      </c>
      <c r="AR2698" s="21" t="s">
        <v>3008</v>
      </c>
      <c r="AS2698" t="s">
        <v>3108</v>
      </c>
    </row>
    <row r="2699" spans="1:45" ht="15" customHeight="1" x14ac:dyDescent="0.2">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60*24*28</f>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x14ac:dyDescent="0.2">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60*24*28</f>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x14ac:dyDescent="0.2">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60*24*28</f>
        <v>40320</v>
      </c>
      <c r="AI2701" s="21" t="s">
        <v>153</v>
      </c>
      <c r="AJ2701" s="21" t="s">
        <v>1148</v>
      </c>
      <c r="AK2701" s="21">
        <v>50</v>
      </c>
      <c r="AL2701" s="21"/>
      <c r="AN2701" s="21">
        <v>4</v>
      </c>
      <c r="AO2701" s="21">
        <v>25</v>
      </c>
      <c r="AP2701" s="21">
        <v>13.7</v>
      </c>
      <c r="AQ2701" s="22" t="s">
        <v>3083</v>
      </c>
      <c r="AR2701" s="21" t="s">
        <v>3008</v>
      </c>
      <c r="AS2701" t="s">
        <v>3084</v>
      </c>
    </row>
    <row r="2702" spans="1:45" ht="15" customHeight="1" x14ac:dyDescent="0.2">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60*24*28</f>
        <v>40320</v>
      </c>
      <c r="AI2702" s="21" t="s">
        <v>153</v>
      </c>
      <c r="AJ2702" s="21" t="s">
        <v>1148</v>
      </c>
      <c r="AK2702" s="21">
        <v>50</v>
      </c>
      <c r="AL2702" s="21"/>
      <c r="AN2702" s="21">
        <v>4</v>
      </c>
      <c r="AO2702" s="21">
        <v>25</v>
      </c>
      <c r="AP2702" s="21">
        <v>17.5</v>
      </c>
      <c r="AQ2702" s="22" t="s">
        <v>3083</v>
      </c>
      <c r="AR2702" s="21" t="s">
        <v>3008</v>
      </c>
      <c r="AS2702" t="s">
        <v>3084</v>
      </c>
    </row>
    <row r="2703" spans="1:45" ht="15" customHeight="1" x14ac:dyDescent="0.2">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60*24*28</f>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x14ac:dyDescent="0.2">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60*24*28</f>
        <v>40320</v>
      </c>
      <c r="AI2704" s="21" t="s">
        <v>153</v>
      </c>
      <c r="AJ2704" s="21" t="s">
        <v>1148</v>
      </c>
      <c r="AK2704" s="21">
        <v>50</v>
      </c>
      <c r="AL2704" s="21"/>
      <c r="AN2704" s="21">
        <v>4</v>
      </c>
      <c r="AO2704" s="21">
        <v>25</v>
      </c>
      <c r="AP2704" s="21">
        <v>10.4</v>
      </c>
      <c r="AQ2704" s="22" t="s">
        <v>3083</v>
      </c>
      <c r="AR2704" s="21" t="s">
        <v>3008</v>
      </c>
      <c r="AS2704" t="s">
        <v>3108</v>
      </c>
    </row>
    <row r="2705" spans="1:45" ht="15" customHeight="1" x14ac:dyDescent="0.2">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60*24*28</f>
        <v>40320</v>
      </c>
      <c r="AI2705" s="21" t="s">
        <v>153</v>
      </c>
      <c r="AJ2705" s="21" t="s">
        <v>1148</v>
      </c>
      <c r="AK2705" s="21">
        <v>50</v>
      </c>
      <c r="AL2705" s="21"/>
      <c r="AN2705" s="21">
        <v>4</v>
      </c>
      <c r="AO2705" s="21">
        <v>25</v>
      </c>
      <c r="AP2705" s="21">
        <v>2.8</v>
      </c>
      <c r="AQ2705" s="22" t="s">
        <v>3083</v>
      </c>
      <c r="AR2705" s="21" t="s">
        <v>3008</v>
      </c>
      <c r="AS2705" t="s">
        <v>3108</v>
      </c>
    </row>
    <row r="2706" spans="1:45" ht="15" customHeight="1" x14ac:dyDescent="0.2">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60*24*28</f>
        <v>40320</v>
      </c>
      <c r="AI2706" s="21" t="s">
        <v>153</v>
      </c>
      <c r="AJ2706" s="21" t="s">
        <v>1148</v>
      </c>
      <c r="AK2706" s="21">
        <v>50</v>
      </c>
      <c r="AL2706" s="21"/>
      <c r="AN2706" s="21">
        <v>4</v>
      </c>
      <c r="AO2706" s="21">
        <v>25</v>
      </c>
      <c r="AP2706" s="21">
        <v>18</v>
      </c>
      <c r="AQ2706" s="22" t="s">
        <v>3083</v>
      </c>
      <c r="AR2706" s="21" t="s">
        <v>3008</v>
      </c>
      <c r="AS2706" t="s">
        <v>3108</v>
      </c>
    </row>
    <row r="2707" spans="1:45" ht="15" customHeight="1" x14ac:dyDescent="0.2">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60*24*28</f>
        <v>40320</v>
      </c>
      <c r="AI2707" s="21" t="s">
        <v>153</v>
      </c>
      <c r="AJ2707" s="21" t="s">
        <v>1148</v>
      </c>
      <c r="AK2707" s="21">
        <v>50</v>
      </c>
      <c r="AL2707" s="21"/>
      <c r="AN2707" s="21">
        <v>4</v>
      </c>
      <c r="AO2707" s="21">
        <v>25</v>
      </c>
      <c r="AP2707" s="21">
        <v>16.2</v>
      </c>
      <c r="AQ2707" s="22" t="s">
        <v>3083</v>
      </c>
      <c r="AR2707" s="21" t="s">
        <v>3008</v>
      </c>
      <c r="AS2707" t="s">
        <v>3084</v>
      </c>
    </row>
    <row r="2708" spans="1:45" ht="15" customHeight="1" x14ac:dyDescent="0.2">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60*24*28</f>
        <v>40320</v>
      </c>
      <c r="AI2708" s="21" t="s">
        <v>153</v>
      </c>
      <c r="AJ2708" s="21" t="s">
        <v>1148</v>
      </c>
      <c r="AK2708" s="21">
        <v>50</v>
      </c>
      <c r="AL2708" s="21"/>
      <c r="AN2708" s="21">
        <v>4</v>
      </c>
      <c r="AO2708" s="21">
        <v>25</v>
      </c>
      <c r="AP2708" s="21">
        <v>13.9</v>
      </c>
      <c r="AQ2708" s="22" t="s">
        <v>3083</v>
      </c>
      <c r="AR2708" s="21" t="s">
        <v>3008</v>
      </c>
      <c r="AS2708" t="s">
        <v>3084</v>
      </c>
    </row>
    <row r="2709" spans="1:45" ht="15" customHeight="1" x14ac:dyDescent="0.2">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60*24*28</f>
        <v>40320</v>
      </c>
      <c r="AI2709" s="21" t="s">
        <v>153</v>
      </c>
      <c r="AJ2709" s="21" t="s">
        <v>1148</v>
      </c>
      <c r="AK2709" s="21">
        <v>50</v>
      </c>
      <c r="AL2709" s="21"/>
      <c r="AN2709" s="21">
        <v>4</v>
      </c>
      <c r="AO2709" s="21">
        <v>25</v>
      </c>
      <c r="AP2709" s="21">
        <v>17.3</v>
      </c>
      <c r="AQ2709" s="22" t="s">
        <v>3083</v>
      </c>
      <c r="AR2709" s="21" t="s">
        <v>3008</v>
      </c>
      <c r="AS2709" t="s">
        <v>3084</v>
      </c>
    </row>
    <row r="2710" spans="1:45" ht="15" customHeight="1" x14ac:dyDescent="0.2">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60*24*28</f>
        <v>40320</v>
      </c>
      <c r="AI2710" s="21" t="s">
        <v>153</v>
      </c>
      <c r="AJ2710" s="21" t="s">
        <v>1148</v>
      </c>
      <c r="AK2710" s="21">
        <v>50</v>
      </c>
      <c r="AL2710" s="21"/>
      <c r="AN2710" s="21">
        <v>4</v>
      </c>
      <c r="AO2710" s="21">
        <v>25</v>
      </c>
      <c r="AP2710" s="21">
        <v>18.8</v>
      </c>
      <c r="AQ2710" s="22" t="s">
        <v>3083</v>
      </c>
      <c r="AR2710" s="21" t="s">
        <v>3008</v>
      </c>
      <c r="AS2710" t="s">
        <v>3084</v>
      </c>
    </row>
    <row r="2711" spans="1:45" ht="15" customHeight="1" x14ac:dyDescent="0.2">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60*24*28</f>
        <v>40320</v>
      </c>
      <c r="AI2711" s="21" t="s">
        <v>153</v>
      </c>
      <c r="AJ2711" s="21" t="s">
        <v>1148</v>
      </c>
      <c r="AK2711" s="21">
        <v>50</v>
      </c>
      <c r="AL2711" s="21"/>
      <c r="AN2711" s="21">
        <v>4</v>
      </c>
      <c r="AO2711" s="21">
        <v>25</v>
      </c>
      <c r="AP2711" s="21">
        <v>10.3</v>
      </c>
      <c r="AQ2711" s="22" t="s">
        <v>3083</v>
      </c>
      <c r="AR2711" s="21" t="s">
        <v>3008</v>
      </c>
      <c r="AS2711" t="s">
        <v>3108</v>
      </c>
    </row>
    <row r="2712" spans="1:45" ht="15" customHeight="1" x14ac:dyDescent="0.2">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60*24*28</f>
        <v>40320</v>
      </c>
      <c r="AI2712" s="21" t="s">
        <v>153</v>
      </c>
      <c r="AJ2712" s="21" t="s">
        <v>1148</v>
      </c>
      <c r="AK2712" s="21">
        <v>50</v>
      </c>
      <c r="AL2712" s="21"/>
      <c r="AN2712" s="21">
        <v>4</v>
      </c>
      <c r="AO2712" s="21">
        <v>25</v>
      </c>
      <c r="AP2712" s="21">
        <v>3.2</v>
      </c>
      <c r="AQ2712" s="22" t="s">
        <v>3083</v>
      </c>
      <c r="AR2712" s="21" t="s">
        <v>3008</v>
      </c>
      <c r="AS2712" t="s">
        <v>3108</v>
      </c>
    </row>
    <row r="2713" spans="1:45" ht="15" customHeight="1" x14ac:dyDescent="0.2">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60*24*28</f>
        <v>40320</v>
      </c>
      <c r="AI2713" s="21" t="s">
        <v>153</v>
      </c>
      <c r="AJ2713" s="21" t="s">
        <v>1148</v>
      </c>
      <c r="AK2713" s="21">
        <v>50</v>
      </c>
      <c r="AL2713" s="21"/>
      <c r="AN2713" s="21">
        <v>4</v>
      </c>
      <c r="AO2713" s="21">
        <v>25</v>
      </c>
      <c r="AP2713" s="21">
        <v>17.7</v>
      </c>
      <c r="AQ2713" s="22" t="s">
        <v>3083</v>
      </c>
      <c r="AR2713" s="21" t="s">
        <v>3008</v>
      </c>
      <c r="AS2713" t="s">
        <v>3108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24*60*3</f>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24*60*3</f>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24*60*3</f>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24*60*3</f>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24*60*3</f>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24*60*3</f>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24*60*3</f>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24*60*3</f>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24*60*3</f>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24*60*3</f>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24*60*3</f>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24*60*3</f>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24*60*3</f>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24*60*3</f>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24*60*3</f>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24*60*3</f>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24*60*3</f>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24*60*3</f>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24*60*3</f>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24*60*3</f>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24*60*3</f>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24*60*3</f>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24*60*3</f>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24*60*3</f>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24*60*3</f>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24*60*3</f>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24*60*3</f>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x14ac:dyDescent="0.2">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24*60*3</f>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x14ac:dyDescent="0.2">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24*60*3</f>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x14ac:dyDescent="0.2">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24*60*3</f>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x14ac:dyDescent="0.2">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x14ac:dyDescent="0.2">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24*60*3</f>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x14ac:dyDescent="0.2">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24*60*3</f>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x14ac:dyDescent="0.2">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24*60*3</f>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x14ac:dyDescent="0.2">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24*60*3</f>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x14ac:dyDescent="0.2">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24*60*3</f>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x14ac:dyDescent="0.2">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24*60*3</f>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x14ac:dyDescent="0.2">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24*60*3</f>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x14ac:dyDescent="0.2">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24*60*3</f>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x14ac:dyDescent="0.2">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24*60*3</f>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x14ac:dyDescent="0.2">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24*60*3</f>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x14ac:dyDescent="0.2">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24*60*3</f>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x14ac:dyDescent="0.2">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24*60*3</f>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x14ac:dyDescent="0.2">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24*60*3</f>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x14ac:dyDescent="0.2">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24*60*3</f>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x14ac:dyDescent="0.2">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24*60*3</f>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x14ac:dyDescent="0.2">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24*60*3</f>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x14ac:dyDescent="0.2">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24*60*3</f>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24*60*3</f>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24*60*3</f>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24*60*3</f>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24*60*3</f>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24*60*3</f>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24*60*3</f>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24*60*3</f>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24*60*3</f>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24*60*3</f>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24*60*3</f>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24*60*3</f>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24*60*3</f>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24*60*3</f>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24*60*3</f>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24*60*3</f>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24*60*3</f>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24*60*3</f>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24*60*3</f>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24*60*3</f>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24*60*3</f>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24*60*3</f>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24*60*3</f>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24*60*3</f>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24*60*3</f>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24*60*3</f>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24*60*3</f>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x14ac:dyDescent="0.2">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24*60*3</f>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x14ac:dyDescent="0.2">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24*60*3</f>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x14ac:dyDescent="0.2">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24*60*3</f>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x14ac:dyDescent="0.2">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24*60*3</f>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x14ac:dyDescent="0.2">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24*60*3</f>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x14ac:dyDescent="0.2">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24*60*3</f>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x14ac:dyDescent="0.2">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24*60*3</f>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x14ac:dyDescent="0.2">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24*60*3</f>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x14ac:dyDescent="0.2">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24*60*3</f>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x14ac:dyDescent="0.2">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24*60*3</f>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x14ac:dyDescent="0.2">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24*60*3</f>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x14ac:dyDescent="0.2">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x14ac:dyDescent="0.2">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24*60*3</f>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x14ac:dyDescent="0.2">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24*60*3</f>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x14ac:dyDescent="0.2">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24*60*3</f>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x14ac:dyDescent="0.2">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24*60*3</f>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x14ac:dyDescent="0.2">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24*60*3</f>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x14ac:dyDescent="0.2">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24*60*3</f>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x14ac:dyDescent="0.2">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24*60*3</f>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x14ac:dyDescent="0.2">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24*60*3</f>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x14ac:dyDescent="0.2">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24*60*3</f>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3">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3"/>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24*60*3</f>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24*60*3</f>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24*60*3</f>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24*60*3</f>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24*60*3</f>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24*60*3</f>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24*60*3</f>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24*60*3</f>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24*60*3</f>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24*60*3</f>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24*60*3</f>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24*60*3</f>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24*60*3</f>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24*60*3</f>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24*60*3</f>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24*60*3</f>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24*60*3</f>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24*60*3</f>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24*60*3</f>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24*60*3</f>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24*60*3</f>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24*60*3</f>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x14ac:dyDescent="0.2">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24*60*3</f>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x14ac:dyDescent="0.2">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24*60*3</f>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x14ac:dyDescent="0.2">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24*60*3</f>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x14ac:dyDescent="0.2">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24*60*3</f>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x14ac:dyDescent="0.2">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24*60*3</f>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x14ac:dyDescent="0.2">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24*60*3</f>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x14ac:dyDescent="0.2">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24*60*3</f>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x14ac:dyDescent="0.2">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24*60*3</f>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x14ac:dyDescent="0.2">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24*60*3</f>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x14ac:dyDescent="0.2">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24*60*3</f>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x14ac:dyDescent="0.2">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24*60*3</f>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x14ac:dyDescent="0.2">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24*60*3</f>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x14ac:dyDescent="0.2">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24*60*3</f>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x14ac:dyDescent="0.2">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24*60*3</f>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x14ac:dyDescent="0.2">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24*60*3</f>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x14ac:dyDescent="0.2">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24*60*3</f>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x14ac:dyDescent="0.2">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24*60*3</f>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x14ac:dyDescent="0.2">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24*60*3</f>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x14ac:dyDescent="0.2">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24*60*3</f>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x14ac:dyDescent="0.2">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24*60*3</f>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x14ac:dyDescent="0.2">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24*60*3</f>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4">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4"/>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24*60*3</f>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24*60*3</f>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24*60*3</f>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24*60*3</f>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24*60*3</f>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24*60*3</f>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24*60*3</f>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24*60*3</f>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24*60*3</f>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24*60*3</f>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24*60*3</f>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24*60*3</f>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24*60*3</f>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24*60*3</f>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24*60*3</f>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24*60*3</f>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24*60*3</f>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24*60*3</f>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24*60*3</f>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24*60*3</f>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x14ac:dyDescent="0.2">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24*60*3</f>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x14ac:dyDescent="0.2">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24*60*3</f>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x14ac:dyDescent="0.2">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24*60*3</f>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x14ac:dyDescent="0.2">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24*60*3</f>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x14ac:dyDescent="0.2">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24*60*3</f>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x14ac:dyDescent="0.2">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24*60*3</f>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x14ac:dyDescent="0.2">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24*60*3</f>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x14ac:dyDescent="0.2">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24*60*3</f>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x14ac:dyDescent="0.2">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24*60*3</f>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x14ac:dyDescent="0.2">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24*60*3</f>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x14ac:dyDescent="0.2">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24*60*3</f>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x14ac:dyDescent="0.2">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24*60*3</f>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x14ac:dyDescent="0.2">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24*60*3</f>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x14ac:dyDescent="0.2">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24*60*3</f>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x14ac:dyDescent="0.2">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24*60*3</f>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x14ac:dyDescent="0.2">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24*60*3</f>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x14ac:dyDescent="0.2">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24*60*3</f>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x14ac:dyDescent="0.2">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24*60*3</f>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x14ac:dyDescent="0.2">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24*60*3</f>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x14ac:dyDescent="0.2">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24*60*3</f>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x14ac:dyDescent="0.2">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24*60*3</f>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24*60*3</f>
        <v>4320</v>
      </c>
      <c r="AI2907" s="21" t="s">
        <v>153</v>
      </c>
      <c r="AJ2907" s="21" t="s">
        <v>1148</v>
      </c>
      <c r="AK2907" s="21">
        <v>39</v>
      </c>
      <c r="AL2907" s="21" t="s">
        <v>1324</v>
      </c>
      <c r="AN2907" s="21">
        <v>3</v>
      </c>
      <c r="AO2907" s="21">
        <v>50</v>
      </c>
      <c r="AP2907" s="21">
        <v>28</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24*60*3</f>
        <v>4320</v>
      </c>
      <c r="AI2908" s="21" t="s">
        <v>153</v>
      </c>
      <c r="AJ2908" s="21" t="s">
        <v>1281</v>
      </c>
      <c r="AK2908" s="21">
        <v>13</v>
      </c>
      <c r="AL2908" s="21" t="s">
        <v>1324</v>
      </c>
      <c r="AN2908" s="21">
        <v>3</v>
      </c>
      <c r="AO2908" s="21">
        <v>50</v>
      </c>
      <c r="AP2908" s="21">
        <v>28</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25">24*60*3</f>
        <v>4320</v>
      </c>
      <c r="AI2909" s="21" t="s">
        <v>153</v>
      </c>
      <c r="AJ2909" s="21" t="s">
        <v>1148</v>
      </c>
      <c r="AK2909" s="21">
        <v>44</v>
      </c>
      <c r="AL2909" s="21" t="s">
        <v>1324</v>
      </c>
      <c r="AN2909" s="21">
        <v>3</v>
      </c>
      <c r="AO2909" s="21">
        <v>50</v>
      </c>
      <c r="AP2909" s="21">
        <v>56</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25"/>
        <v>4320</v>
      </c>
      <c r="AI2910" s="21" t="s">
        <v>153</v>
      </c>
      <c r="AJ2910" s="21" t="s">
        <v>1281</v>
      </c>
      <c r="AK2910" s="21">
        <v>26</v>
      </c>
      <c r="AL2910" s="21" t="s">
        <v>1324</v>
      </c>
      <c r="AN2910" s="21">
        <v>3</v>
      </c>
      <c r="AO2910" s="21">
        <v>50</v>
      </c>
      <c r="AP2910" s="21">
        <v>56</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25"/>
        <v>4320</v>
      </c>
      <c r="AI2911" s="21" t="s">
        <v>153</v>
      </c>
      <c r="AJ2911" s="21" t="s">
        <v>1148</v>
      </c>
      <c r="AK2911" s="21">
        <v>45</v>
      </c>
      <c r="AL2911" s="21" t="s">
        <v>1324</v>
      </c>
      <c r="AN2911" s="21">
        <v>3</v>
      </c>
      <c r="AO2911" s="21">
        <v>50</v>
      </c>
      <c r="AP2911" s="21">
        <f>7*12</f>
        <v>84</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25"/>
        <v>4320</v>
      </c>
      <c r="AI2912" s="21" t="s">
        <v>153</v>
      </c>
      <c r="AJ2912" s="21" t="s">
        <v>1281</v>
      </c>
      <c r="AK2912" s="21">
        <v>20</v>
      </c>
      <c r="AL2912" s="21" t="s">
        <v>1324</v>
      </c>
      <c r="AN2912" s="21">
        <v>3</v>
      </c>
      <c r="AO2912" s="21">
        <v>50</v>
      </c>
      <c r="AP2912" s="21">
        <v>84</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24*60*3</f>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24*60*3</f>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24*60*3</f>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24*60*3</f>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24*60*3</f>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24*60*3</f>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24*60*3</f>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24*60*3</f>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24*60*3</f>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24*60*3</f>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24*60*3</f>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24*60*3</f>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24*60*3</f>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24*60*3</f>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24*60*3</f>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24*60*3</f>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24*60*3</f>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24*60*3</f>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24*60*3</f>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24*60*3</f>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x14ac:dyDescent="0.2">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24*60*3</f>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x14ac:dyDescent="0.2">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24*60*3</f>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x14ac:dyDescent="0.2">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24*60*3</f>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x14ac:dyDescent="0.2">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24*60*3</f>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x14ac:dyDescent="0.2">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24*60*3</f>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x14ac:dyDescent="0.2">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24*60*3</f>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x14ac:dyDescent="0.2">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24*60*3</f>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x14ac:dyDescent="0.2">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24*60*3</f>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x14ac:dyDescent="0.2">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24*60*3</f>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x14ac:dyDescent="0.2">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24*60*3</f>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x14ac:dyDescent="0.2">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24*60*3</f>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x14ac:dyDescent="0.2">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24*60*3</f>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x14ac:dyDescent="0.2">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24*60*3</f>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x14ac:dyDescent="0.2">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24*60*3</f>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x14ac:dyDescent="0.2">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24*60*3</f>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x14ac:dyDescent="0.2">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24*60*3</f>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x14ac:dyDescent="0.2">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24*60*3</f>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x14ac:dyDescent="0.2">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24*60*3</f>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x14ac:dyDescent="0.2">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24*60*3</f>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x14ac:dyDescent="0.2">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24*60*3</f>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x14ac:dyDescent="0.2">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24*60*3</f>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24*60*3</f>
        <v>4320</v>
      </c>
      <c r="AI2955" s="21" t="s">
        <v>153</v>
      </c>
      <c r="AJ2955" s="21" t="s">
        <v>1148</v>
      </c>
      <c r="AK2955" s="21">
        <v>41</v>
      </c>
      <c r="AL2955" s="21" t="s">
        <v>1324</v>
      </c>
      <c r="AN2955" s="21">
        <v>3</v>
      </c>
      <c r="AO2955" s="21">
        <v>50</v>
      </c>
      <c r="AP2955" s="21">
        <v>28</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24*60*3</f>
        <v>4320</v>
      </c>
      <c r="AI2956" s="21" t="s">
        <v>153</v>
      </c>
      <c r="AJ2956" s="21" t="s">
        <v>1281</v>
      </c>
      <c r="AK2956" s="21">
        <v>12</v>
      </c>
      <c r="AL2956" s="21" t="s">
        <v>1324</v>
      </c>
      <c r="AN2956" s="21">
        <v>3</v>
      </c>
      <c r="AO2956" s="21">
        <v>50</v>
      </c>
      <c r="AP2956" s="21">
        <v>28</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26">24*60*3</f>
        <v>4320</v>
      </c>
      <c r="AI2957" s="21" t="s">
        <v>153</v>
      </c>
      <c r="AJ2957" s="21" t="s">
        <v>1148</v>
      </c>
      <c r="AK2957" s="21">
        <v>58</v>
      </c>
      <c r="AL2957" s="21" t="s">
        <v>1324</v>
      </c>
      <c r="AN2957" s="21">
        <v>3</v>
      </c>
      <c r="AO2957" s="21">
        <v>50</v>
      </c>
      <c r="AP2957" s="21">
        <v>56</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26"/>
        <v>4320</v>
      </c>
      <c r="AI2958" s="21" t="s">
        <v>153</v>
      </c>
      <c r="AJ2958" s="21" t="s">
        <v>1281</v>
      </c>
      <c r="AK2958" s="21">
        <v>35</v>
      </c>
      <c r="AL2958" s="21" t="s">
        <v>1324</v>
      </c>
      <c r="AN2958" s="21">
        <v>3</v>
      </c>
      <c r="AO2958" s="21">
        <v>50</v>
      </c>
      <c r="AP2958" s="21">
        <v>56</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26"/>
        <v>4320</v>
      </c>
      <c r="AI2959" s="21" t="s">
        <v>153</v>
      </c>
      <c r="AJ2959" s="21" t="s">
        <v>1148</v>
      </c>
      <c r="AK2959" s="21">
        <v>63</v>
      </c>
      <c r="AL2959" s="21" t="s">
        <v>1324</v>
      </c>
      <c r="AN2959" s="21">
        <v>3</v>
      </c>
      <c r="AO2959" s="21">
        <v>50</v>
      </c>
      <c r="AP2959" s="21">
        <f>7*12</f>
        <v>84</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26"/>
        <v>4320</v>
      </c>
      <c r="AI2960" s="21" t="s">
        <v>153</v>
      </c>
      <c r="AJ2960" s="21" t="s">
        <v>1281</v>
      </c>
      <c r="AK2960" s="21">
        <v>28</v>
      </c>
      <c r="AL2960" s="21" t="s">
        <v>1324</v>
      </c>
      <c r="AN2960" s="21">
        <v>3</v>
      </c>
      <c r="AO2960" s="21">
        <v>50</v>
      </c>
      <c r="AP2960" s="21">
        <v>84</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24*60*3</f>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24*60*3</f>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24*60*3</f>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24*60*3</f>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24*60*3</f>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24*60*3</f>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24*60*3</f>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24*60*3</f>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24*60*3</f>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24*60*3</f>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24*60*3</f>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24*60*3</f>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24*60*3</f>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24*60*3</f>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24*60*3</f>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24*60*3</f>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24*60*3</f>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24*60*3</f>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24*60*3</f>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24*60*3</f>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x14ac:dyDescent="0.2">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24*60*3</f>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x14ac:dyDescent="0.2">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24*60*3</f>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x14ac:dyDescent="0.2">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24*60*3</f>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x14ac:dyDescent="0.2">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24*60*3</f>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x14ac:dyDescent="0.2">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24*60*3</f>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x14ac:dyDescent="0.2">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24*60*3</f>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x14ac:dyDescent="0.2">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24*60*3</f>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x14ac:dyDescent="0.2">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24*60*3</f>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x14ac:dyDescent="0.2">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24*60*3</f>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x14ac:dyDescent="0.2">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24*60*3</f>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x14ac:dyDescent="0.2">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24*60*3</f>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x14ac:dyDescent="0.2">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24*60*3</f>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x14ac:dyDescent="0.2">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24*60*3</f>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x14ac:dyDescent="0.2">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24*60*3</f>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x14ac:dyDescent="0.2">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24*60*3</f>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x14ac:dyDescent="0.2">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24*60*3</f>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x14ac:dyDescent="0.2">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24*60*3</f>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x14ac:dyDescent="0.2">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24*60*3</f>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x14ac:dyDescent="0.2">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24*60*3</f>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x14ac:dyDescent="0.2">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24*60*3</f>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x14ac:dyDescent="0.2">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24*60*3</f>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24*60*3</f>
        <v>4320</v>
      </c>
      <c r="AI3003" s="21" t="s">
        <v>153</v>
      </c>
      <c r="AJ3003" s="21" t="s">
        <v>1148</v>
      </c>
      <c r="AK3003" s="21">
        <v>53</v>
      </c>
      <c r="AL3003" s="21" t="s">
        <v>1324</v>
      </c>
      <c r="AN3003" s="21">
        <v>3</v>
      </c>
      <c r="AO3003" s="21">
        <v>50</v>
      </c>
      <c r="AP3003" s="21">
        <v>28</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24*60*3</f>
        <v>4320</v>
      </c>
      <c r="AI3004" s="21" t="s">
        <v>153</v>
      </c>
      <c r="AJ3004" s="21" t="s">
        <v>1281</v>
      </c>
      <c r="AK3004" s="21">
        <v>16</v>
      </c>
      <c r="AL3004" s="21" t="s">
        <v>1324</v>
      </c>
      <c r="AN3004" s="21">
        <v>3</v>
      </c>
      <c r="AO3004" s="21">
        <v>50</v>
      </c>
      <c r="AP3004" s="21">
        <v>28</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27">24*60*3</f>
        <v>4320</v>
      </c>
      <c r="AI3005" s="21" t="s">
        <v>153</v>
      </c>
      <c r="AJ3005" s="21" t="s">
        <v>1148</v>
      </c>
      <c r="AK3005" s="21">
        <v>79</v>
      </c>
      <c r="AL3005" s="21" t="s">
        <v>1324</v>
      </c>
      <c r="AN3005" s="21">
        <v>3</v>
      </c>
      <c r="AO3005" s="21">
        <v>50</v>
      </c>
      <c r="AP3005" s="21">
        <v>56</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27"/>
        <v>4320</v>
      </c>
      <c r="AI3006" s="21" t="s">
        <v>153</v>
      </c>
      <c r="AJ3006" s="21" t="s">
        <v>1281</v>
      </c>
      <c r="AK3006" s="21">
        <v>36</v>
      </c>
      <c r="AL3006" s="21" t="s">
        <v>1324</v>
      </c>
      <c r="AN3006" s="21">
        <v>3</v>
      </c>
      <c r="AO3006" s="21">
        <v>50</v>
      </c>
      <c r="AP3006" s="21">
        <v>56</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27"/>
        <v>4320</v>
      </c>
      <c r="AI3007" s="21" t="s">
        <v>153</v>
      </c>
      <c r="AJ3007" s="21" t="s">
        <v>1148</v>
      </c>
      <c r="AK3007" s="21">
        <v>71</v>
      </c>
      <c r="AL3007" s="21" t="s">
        <v>1324</v>
      </c>
      <c r="AN3007" s="21">
        <v>3</v>
      </c>
      <c r="AO3007" s="21">
        <v>50</v>
      </c>
      <c r="AP3007" s="21">
        <f>7*12</f>
        <v>84</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27"/>
        <v>4320</v>
      </c>
      <c r="AI3008" s="21" t="s">
        <v>153</v>
      </c>
      <c r="AJ3008" s="21" t="s">
        <v>1281</v>
      </c>
      <c r="AK3008" s="21">
        <v>41</v>
      </c>
      <c r="AL3008" s="21" t="s">
        <v>1324</v>
      </c>
      <c r="AN3008" s="21">
        <v>3</v>
      </c>
      <c r="AO3008" s="21">
        <v>50</v>
      </c>
      <c r="AP3008" s="21">
        <v>84</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24*60*3</f>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24*60*3</f>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24*60*3</f>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24*60*3</f>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24*60*3</f>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24*60*3</f>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24*60*3</f>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24*60*3</f>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24*60*3</f>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24*60*3</f>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24*60*3</f>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24*60*3</f>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24*60*3</f>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24*60*3</f>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24*60*3</f>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24*60*3</f>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24*60*3</f>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24*60*3</f>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24*60*3</f>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24*60*3</f>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x14ac:dyDescent="0.2">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24*60*3</f>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x14ac:dyDescent="0.2">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24*60*3</f>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x14ac:dyDescent="0.2">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24*60*3</f>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x14ac:dyDescent="0.2">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24*60*3</f>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x14ac:dyDescent="0.2">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24*60*3</f>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x14ac:dyDescent="0.2">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24*60*3</f>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x14ac:dyDescent="0.2">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24*60*3</f>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x14ac:dyDescent="0.2">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24*60*3</f>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x14ac:dyDescent="0.2">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24*60*3</f>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x14ac:dyDescent="0.2">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24*60*3</f>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x14ac:dyDescent="0.2">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24*60*3</f>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x14ac:dyDescent="0.2">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24*60*3</f>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x14ac:dyDescent="0.2">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24*60*3</f>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x14ac:dyDescent="0.2">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24*60*3</f>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x14ac:dyDescent="0.2">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24*60*3</f>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x14ac:dyDescent="0.2">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24*60*3</f>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x14ac:dyDescent="0.2">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24*60*3</f>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x14ac:dyDescent="0.2">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24*60*3</f>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x14ac:dyDescent="0.2">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24*60*3</f>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x14ac:dyDescent="0.2">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24*60*3</f>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x14ac:dyDescent="0.2">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24*60*3</f>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24*60*3</f>
        <v>4320</v>
      </c>
      <c r="AI3051" s="21" t="s">
        <v>153</v>
      </c>
      <c r="AJ3051" s="21" t="s">
        <v>1148</v>
      </c>
      <c r="AK3051" s="21">
        <v>35</v>
      </c>
      <c r="AL3051" s="21" t="s">
        <v>1324</v>
      </c>
      <c r="AN3051" s="21">
        <v>3</v>
      </c>
      <c r="AO3051" s="21">
        <v>50</v>
      </c>
      <c r="AP3051" s="21">
        <v>28</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24*60*3</f>
        <v>4320</v>
      </c>
      <c r="AI3052" s="21" t="s">
        <v>153</v>
      </c>
      <c r="AJ3052" s="21" t="s">
        <v>1281</v>
      </c>
      <c r="AK3052" s="21">
        <v>13</v>
      </c>
      <c r="AL3052" s="21" t="s">
        <v>1324</v>
      </c>
      <c r="AN3052" s="21">
        <v>3</v>
      </c>
      <c r="AO3052" s="21">
        <v>50</v>
      </c>
      <c r="AP3052" s="21">
        <v>28</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28">24*60*3</f>
        <v>4320</v>
      </c>
      <c r="AI3053" s="21" t="s">
        <v>153</v>
      </c>
      <c r="AJ3053" s="21" t="s">
        <v>1148</v>
      </c>
      <c r="AK3053" s="21">
        <v>46</v>
      </c>
      <c r="AL3053" s="21" t="s">
        <v>1324</v>
      </c>
      <c r="AN3053" s="21">
        <v>3</v>
      </c>
      <c r="AO3053" s="21">
        <v>50</v>
      </c>
      <c r="AP3053" s="21">
        <v>56</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28"/>
        <v>4320</v>
      </c>
      <c r="AI3054" s="21" t="s">
        <v>153</v>
      </c>
      <c r="AJ3054" s="21" t="s">
        <v>1281</v>
      </c>
      <c r="AK3054" s="21">
        <v>21</v>
      </c>
      <c r="AL3054" s="21" t="s">
        <v>1324</v>
      </c>
      <c r="AN3054" s="21">
        <v>3</v>
      </c>
      <c r="AO3054" s="21">
        <v>50</v>
      </c>
      <c r="AP3054" s="21">
        <v>56</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28"/>
        <v>4320</v>
      </c>
      <c r="AI3055" s="21" t="s">
        <v>153</v>
      </c>
      <c r="AJ3055" s="21" t="s">
        <v>1148</v>
      </c>
      <c r="AK3055" s="21">
        <v>47</v>
      </c>
      <c r="AL3055" s="21" t="s">
        <v>1324</v>
      </c>
      <c r="AN3055" s="21">
        <v>3</v>
      </c>
      <c r="AO3055" s="21">
        <v>50</v>
      </c>
      <c r="AP3055" s="21">
        <f>7*12</f>
        <v>84</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28"/>
        <v>4320</v>
      </c>
      <c r="AI3056" s="21" t="s">
        <v>153</v>
      </c>
      <c r="AJ3056" s="21" t="s">
        <v>1281</v>
      </c>
      <c r="AK3056" s="21">
        <v>23</v>
      </c>
      <c r="AL3056" s="21" t="s">
        <v>1324</v>
      </c>
      <c r="AN3056" s="21">
        <v>3</v>
      </c>
      <c r="AO3056" s="21">
        <v>50</v>
      </c>
      <c r="AP3056" s="21">
        <v>84</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24*60*3</f>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24*60*3</f>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24*60*3</f>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24*60*3</f>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24*60*3</f>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24*60*3</f>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24*60*3</f>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24*60*3</f>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24*60*3</f>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24*60*3</f>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24*60*3</f>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24*60*3</f>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24*60*3</f>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24*60*3</f>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24*60*3</f>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24*60*3</f>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24*60*3</f>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24*60*3</f>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24*60*3</f>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24*60*3</f>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x14ac:dyDescent="0.2">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24*60*3</f>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x14ac:dyDescent="0.2">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24*60*3</f>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x14ac:dyDescent="0.2">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24*60*3</f>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x14ac:dyDescent="0.2">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24*60*3</f>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x14ac:dyDescent="0.2">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24*60*3</f>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x14ac:dyDescent="0.2">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24*60*3</f>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x14ac:dyDescent="0.2">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24*60*3</f>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x14ac:dyDescent="0.2">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24*60*3</f>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x14ac:dyDescent="0.2">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24*60*3</f>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x14ac:dyDescent="0.2">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24*60*3</f>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x14ac:dyDescent="0.2">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24*60*3</f>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x14ac:dyDescent="0.2">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24*60*3</f>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x14ac:dyDescent="0.2">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24*60*3</f>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x14ac:dyDescent="0.2">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24*60*3</f>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x14ac:dyDescent="0.2">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24*60*3</f>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x14ac:dyDescent="0.2">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24*60*3</f>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x14ac:dyDescent="0.2">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24*60*3</f>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x14ac:dyDescent="0.2">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24*60*3</f>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x14ac:dyDescent="0.2">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24*60*3</f>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x14ac:dyDescent="0.2">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24*60*3</f>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x14ac:dyDescent="0.2">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24*60*3</f>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x14ac:dyDescent="0.2">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x14ac:dyDescent="0.2">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x14ac:dyDescent="0.2">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x14ac:dyDescent="0.2">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x14ac:dyDescent="0.2">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x14ac:dyDescent="0.2">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x14ac:dyDescent="0.2">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x14ac:dyDescent="0.2">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x14ac:dyDescent="0.2">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x14ac:dyDescent="0.2">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x14ac:dyDescent="0.2">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x14ac:dyDescent="0.2">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3" si="29">16.857-10.612</f>
        <v>6.2449999999999992</v>
      </c>
      <c r="AN3110" s="21">
        <v>3</v>
      </c>
      <c r="AO3110" s="21">
        <v>20</v>
      </c>
      <c r="AP3110" s="21">
        <v>39.048000000000002</v>
      </c>
      <c r="AQ3110" s="22" t="s">
        <v>3117</v>
      </c>
      <c r="AR3110" s="21" t="s">
        <v>1155</v>
      </c>
      <c r="AS3110" t="s">
        <v>3116</v>
      </c>
    </row>
    <row r="3111" spans="1:45" x14ac:dyDescent="0.2">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29"/>
        <v>6.2449999999999992</v>
      </c>
      <c r="AN3111" s="21">
        <v>3</v>
      </c>
      <c r="AO3111" s="21">
        <v>20</v>
      </c>
      <c r="AP3111" s="21">
        <v>41.883000000000003</v>
      </c>
      <c r="AQ3111" s="22" t="s">
        <v>3117</v>
      </c>
      <c r="AR3111" s="21" t="s">
        <v>1155</v>
      </c>
      <c r="AS3111" t="s">
        <v>3116</v>
      </c>
    </row>
    <row r="3112" spans="1:45" x14ac:dyDescent="0.2">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29"/>
        <v>6.2449999999999992</v>
      </c>
      <c r="AN3112" s="21">
        <v>3</v>
      </c>
      <c r="AO3112" s="21">
        <v>20</v>
      </c>
      <c r="AP3112" s="21">
        <v>47.021000000000001</v>
      </c>
      <c r="AQ3112" s="22" t="s">
        <v>3117</v>
      </c>
      <c r="AR3112" s="21" t="s">
        <v>1155</v>
      </c>
      <c r="AS3112" t="s">
        <v>3116</v>
      </c>
    </row>
    <row r="3113" spans="1:45" x14ac:dyDescent="0.2">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x14ac:dyDescent="0.2">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x14ac:dyDescent="0.2">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x14ac:dyDescent="0.2">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x14ac:dyDescent="0.2">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x14ac:dyDescent="0.2">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x14ac:dyDescent="0.2">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x14ac:dyDescent="0.2">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x14ac:dyDescent="0.2">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x14ac:dyDescent="0.2">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x14ac:dyDescent="0.2">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x14ac:dyDescent="0.2">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row r="3125" spans="1:44" x14ac:dyDescent="0.2">
      <c r="A3125" s="21" t="s">
        <v>1768</v>
      </c>
      <c r="B3125" s="21" t="s">
        <v>1146</v>
      </c>
      <c r="C3125" s="21" t="s">
        <v>1149</v>
      </c>
      <c r="D3125" s="21" t="s">
        <v>1766</v>
      </c>
      <c r="E3125" s="21" t="s">
        <v>1767</v>
      </c>
      <c r="G3125" s="21" t="s">
        <v>1168</v>
      </c>
      <c r="H3125" s="21" t="s">
        <v>1168</v>
      </c>
      <c r="I3125" s="21" t="s">
        <v>3122</v>
      </c>
      <c r="L3125">
        <v>3875</v>
      </c>
      <c r="M3125" s="21" t="s">
        <v>1145</v>
      </c>
      <c r="O3125" s="21">
        <v>2001</v>
      </c>
      <c r="P3125">
        <v>2002</v>
      </c>
      <c r="Q3125" t="s">
        <v>3120</v>
      </c>
      <c r="R3125">
        <f>4*30</f>
        <v>120</v>
      </c>
      <c r="T3125" t="s">
        <v>3038</v>
      </c>
      <c r="U3125" s="21" t="s">
        <v>1147</v>
      </c>
      <c r="X3125" s="9" t="s">
        <v>3119</v>
      </c>
      <c r="Z3125" s="9" t="s">
        <v>2996</v>
      </c>
      <c r="AD3125" t="s">
        <v>1168</v>
      </c>
      <c r="AF3125" t="s">
        <v>1168</v>
      </c>
      <c r="AI3125" s="21" t="s">
        <v>1168</v>
      </c>
      <c r="AJ3125" s="21" t="s">
        <v>1148</v>
      </c>
      <c r="AK3125">
        <v>46.804000000000002</v>
      </c>
      <c r="AL3125" s="21" t="s">
        <v>2996</v>
      </c>
      <c r="AM3125">
        <v>0</v>
      </c>
      <c r="AN3125" s="21">
        <v>3</v>
      </c>
      <c r="AO3125" s="21">
        <v>15</v>
      </c>
      <c r="AP3125">
        <v>90</v>
      </c>
      <c r="AQ3125" s="22" t="s">
        <v>3063</v>
      </c>
      <c r="AR3125" s="21" t="s">
        <v>3121</v>
      </c>
    </row>
    <row r="3126" spans="1:44" x14ac:dyDescent="0.2">
      <c r="A3126" s="21" t="s">
        <v>1768</v>
      </c>
      <c r="B3126" s="21" t="s">
        <v>1146</v>
      </c>
      <c r="C3126" s="21" t="s">
        <v>1149</v>
      </c>
      <c r="D3126" s="21" t="s">
        <v>1766</v>
      </c>
      <c r="E3126" s="21" t="s">
        <v>1767</v>
      </c>
      <c r="G3126" s="21" t="s">
        <v>1168</v>
      </c>
      <c r="H3126" s="21" t="s">
        <v>1168</v>
      </c>
      <c r="I3126" s="21" t="s">
        <v>3122</v>
      </c>
      <c r="L3126">
        <v>3875</v>
      </c>
      <c r="M3126" s="21" t="s">
        <v>1145</v>
      </c>
      <c r="O3126" s="21">
        <v>2001</v>
      </c>
      <c r="P3126">
        <v>2002</v>
      </c>
      <c r="Q3126" t="s">
        <v>3120</v>
      </c>
      <c r="R3126">
        <f t="shared" ref="R3126:R3140" si="30">4*30</f>
        <v>120</v>
      </c>
      <c r="T3126" t="s">
        <v>3038</v>
      </c>
      <c r="U3126" s="21" t="s">
        <v>1249</v>
      </c>
      <c r="V3126" s="9" t="s">
        <v>1250</v>
      </c>
      <c r="W3126">
        <v>7</v>
      </c>
      <c r="X3126" s="9" t="s">
        <v>3119</v>
      </c>
      <c r="Z3126" s="9" t="s">
        <v>2996</v>
      </c>
      <c r="AD3126" t="s">
        <v>1168</v>
      </c>
      <c r="AF3126" t="s">
        <v>1168</v>
      </c>
      <c r="AI3126" s="21" t="s">
        <v>1168</v>
      </c>
      <c r="AJ3126" s="21" t="s">
        <v>1148</v>
      </c>
      <c r="AK3126">
        <v>79.936999999999998</v>
      </c>
      <c r="AL3126" s="21" t="s">
        <v>2996</v>
      </c>
      <c r="AM3126">
        <f>84.335-76.234</f>
        <v>8.1009999999999991</v>
      </c>
      <c r="AN3126" s="21">
        <v>3</v>
      </c>
      <c r="AO3126" s="21">
        <v>15</v>
      </c>
      <c r="AP3126">
        <v>90</v>
      </c>
      <c r="AQ3126" s="22" t="s">
        <v>3063</v>
      </c>
      <c r="AR3126" s="21" t="s">
        <v>3121</v>
      </c>
    </row>
    <row r="3127" spans="1:44" x14ac:dyDescent="0.2">
      <c r="A3127" s="21" t="s">
        <v>1768</v>
      </c>
      <c r="B3127" s="21" t="s">
        <v>1146</v>
      </c>
      <c r="C3127" s="21" t="s">
        <v>1149</v>
      </c>
      <c r="D3127" s="21" t="s">
        <v>1766</v>
      </c>
      <c r="E3127" s="21" t="s">
        <v>1767</v>
      </c>
      <c r="G3127" s="21" t="s">
        <v>1168</v>
      </c>
      <c r="H3127" s="21" t="s">
        <v>1168</v>
      </c>
      <c r="I3127" s="21" t="s">
        <v>3122</v>
      </c>
      <c r="L3127">
        <v>3875</v>
      </c>
      <c r="M3127" s="21" t="s">
        <v>1145</v>
      </c>
      <c r="O3127" s="21">
        <v>2001</v>
      </c>
      <c r="P3127">
        <v>2002</v>
      </c>
      <c r="Q3127" t="s">
        <v>3120</v>
      </c>
      <c r="R3127">
        <f t="shared" si="30"/>
        <v>120</v>
      </c>
      <c r="T3127" t="s">
        <v>3038</v>
      </c>
      <c r="U3127" s="21" t="s">
        <v>1249</v>
      </c>
      <c r="V3127" s="9" t="s">
        <v>1250</v>
      </c>
      <c r="W3127">
        <v>14</v>
      </c>
      <c r="X3127" s="9" t="s">
        <v>3119</v>
      </c>
      <c r="Z3127" s="9" t="s">
        <v>2996</v>
      </c>
      <c r="AD3127" t="s">
        <v>1168</v>
      </c>
      <c r="AF3127" t="s">
        <v>1168</v>
      </c>
      <c r="AI3127" s="21" t="s">
        <v>1168</v>
      </c>
      <c r="AJ3127" s="21" t="s">
        <v>1148</v>
      </c>
      <c r="AK3127">
        <v>87.152000000000001</v>
      </c>
      <c r="AL3127" s="21" t="s">
        <v>2996</v>
      </c>
      <c r="AM3127">
        <f>93.703-80.032</f>
        <v>13.671000000000006</v>
      </c>
      <c r="AN3127" s="21">
        <v>3</v>
      </c>
      <c r="AO3127" s="21">
        <v>15</v>
      </c>
      <c r="AP3127">
        <v>90</v>
      </c>
      <c r="AQ3127" s="22" t="s">
        <v>3063</v>
      </c>
      <c r="AR3127" s="21" t="s">
        <v>3121</v>
      </c>
    </row>
    <row r="3128" spans="1:44" x14ac:dyDescent="0.2">
      <c r="A3128" s="21" t="s">
        <v>1768</v>
      </c>
      <c r="B3128" s="21" t="s">
        <v>1146</v>
      </c>
      <c r="C3128" s="21" t="s">
        <v>1149</v>
      </c>
      <c r="D3128" s="21" t="s">
        <v>1766</v>
      </c>
      <c r="E3128" s="21" t="s">
        <v>1767</v>
      </c>
      <c r="G3128" s="21" t="s">
        <v>1168</v>
      </c>
      <c r="H3128" s="21" t="s">
        <v>1168</v>
      </c>
      <c r="I3128" s="21" t="s">
        <v>3122</v>
      </c>
      <c r="L3128">
        <v>3875</v>
      </c>
      <c r="M3128" s="21" t="s">
        <v>1145</v>
      </c>
      <c r="O3128" s="21">
        <v>2001</v>
      </c>
      <c r="P3128">
        <v>2002</v>
      </c>
      <c r="Q3128" t="s">
        <v>3120</v>
      </c>
      <c r="R3128">
        <f t="shared" si="30"/>
        <v>120</v>
      </c>
      <c r="T3128" t="s">
        <v>3038</v>
      </c>
      <c r="U3128" s="21" t="s">
        <v>1249</v>
      </c>
      <c r="V3128" s="9" t="s">
        <v>1250</v>
      </c>
      <c r="W3128">
        <v>21</v>
      </c>
      <c r="X3128" s="9" t="s">
        <v>3119</v>
      </c>
      <c r="Z3128" s="9" t="s">
        <v>2996</v>
      </c>
      <c r="AD3128" t="s">
        <v>1168</v>
      </c>
      <c r="AF3128" t="s">
        <v>1168</v>
      </c>
      <c r="AI3128" s="21" t="s">
        <v>1168</v>
      </c>
      <c r="AJ3128" s="21" t="s">
        <v>1148</v>
      </c>
      <c r="AK3128">
        <v>70.822999999999993</v>
      </c>
      <c r="AL3128" s="21" t="s">
        <v>2996</v>
      </c>
      <c r="AM3128">
        <f>73.196-68.892</f>
        <v>4.304000000000002</v>
      </c>
      <c r="AN3128" s="21">
        <v>3</v>
      </c>
      <c r="AO3128" s="21">
        <v>15</v>
      </c>
      <c r="AP3128">
        <v>90</v>
      </c>
      <c r="AQ3128" s="22" t="s">
        <v>3063</v>
      </c>
      <c r="AR3128" s="21" t="s">
        <v>3121</v>
      </c>
    </row>
    <row r="3129" spans="1:44" x14ac:dyDescent="0.2">
      <c r="A3129" s="21" t="s">
        <v>1768</v>
      </c>
      <c r="B3129" s="21" t="s">
        <v>1146</v>
      </c>
      <c r="C3129" s="21" t="s">
        <v>1149</v>
      </c>
      <c r="D3129" s="21" t="s">
        <v>1766</v>
      </c>
      <c r="E3129" s="21" t="s">
        <v>1767</v>
      </c>
      <c r="G3129" s="21" t="s">
        <v>1168</v>
      </c>
      <c r="H3129" s="21" t="s">
        <v>1168</v>
      </c>
      <c r="I3129" s="21" t="s">
        <v>3122</v>
      </c>
      <c r="L3129">
        <v>3875</v>
      </c>
      <c r="M3129" s="21" t="s">
        <v>1145</v>
      </c>
      <c r="O3129" s="21">
        <v>2001</v>
      </c>
      <c r="P3129">
        <v>2002</v>
      </c>
      <c r="Q3129" t="s">
        <v>3120</v>
      </c>
      <c r="R3129">
        <f>4*30</f>
        <v>120</v>
      </c>
      <c r="T3129" t="s">
        <v>3038</v>
      </c>
      <c r="U3129" s="21" t="s">
        <v>1147</v>
      </c>
      <c r="X3129" s="9" t="s">
        <v>3119</v>
      </c>
      <c r="Z3129" s="9" t="s">
        <v>2996</v>
      </c>
      <c r="AD3129" t="s">
        <v>1168</v>
      </c>
      <c r="AF3129" t="s">
        <v>1168</v>
      </c>
      <c r="AI3129" s="21" t="s">
        <v>1168</v>
      </c>
      <c r="AJ3129" s="21" t="s">
        <v>3123</v>
      </c>
      <c r="AK3129">
        <v>20.53</v>
      </c>
      <c r="AL3129" s="21" t="s">
        <v>2996</v>
      </c>
      <c r="AM3129">
        <f>21.553-19.634</f>
        <v>1.9190000000000005</v>
      </c>
      <c r="AN3129" s="21">
        <v>3</v>
      </c>
      <c r="AO3129" s="21">
        <v>15</v>
      </c>
      <c r="AP3129">
        <v>90</v>
      </c>
      <c r="AQ3129" s="22" t="s">
        <v>3063</v>
      </c>
      <c r="AR3129" s="21" t="s">
        <v>3121</v>
      </c>
    </row>
    <row r="3130" spans="1:44" x14ac:dyDescent="0.2">
      <c r="A3130" s="21" t="s">
        <v>1768</v>
      </c>
      <c r="B3130" s="21" t="s">
        <v>1146</v>
      </c>
      <c r="C3130" s="21" t="s">
        <v>1149</v>
      </c>
      <c r="D3130" s="21" t="s">
        <v>1766</v>
      </c>
      <c r="E3130" s="21" t="s">
        <v>1767</v>
      </c>
      <c r="G3130" s="21" t="s">
        <v>1168</v>
      </c>
      <c r="H3130" s="21" t="s">
        <v>1168</v>
      </c>
      <c r="I3130" s="21" t="s">
        <v>3122</v>
      </c>
      <c r="L3130">
        <v>3875</v>
      </c>
      <c r="M3130" s="21" t="s">
        <v>1145</v>
      </c>
      <c r="O3130" s="21">
        <v>2001</v>
      </c>
      <c r="P3130">
        <v>2002</v>
      </c>
      <c r="Q3130" t="s">
        <v>3120</v>
      </c>
      <c r="R3130">
        <f t="shared" si="30"/>
        <v>120</v>
      </c>
      <c r="T3130" t="s">
        <v>3038</v>
      </c>
      <c r="U3130" s="21" t="s">
        <v>1249</v>
      </c>
      <c r="V3130" s="9" t="s">
        <v>1250</v>
      </c>
      <c r="W3130">
        <v>7</v>
      </c>
      <c r="X3130" s="9" t="s">
        <v>3119</v>
      </c>
      <c r="Z3130" s="9" t="s">
        <v>2996</v>
      </c>
      <c r="AD3130" t="s">
        <v>1168</v>
      </c>
      <c r="AF3130" t="s">
        <v>1168</v>
      </c>
      <c r="AI3130" s="21" t="s">
        <v>1168</v>
      </c>
      <c r="AJ3130" s="21" t="s">
        <v>3123</v>
      </c>
      <c r="AK3130">
        <v>24.582999999999998</v>
      </c>
      <c r="AL3130" s="21" t="s">
        <v>2996</v>
      </c>
      <c r="AM3130">
        <f>25.29-24.078</f>
        <v>1.2119999999999997</v>
      </c>
      <c r="AN3130" s="21">
        <v>3</v>
      </c>
      <c r="AO3130" s="21">
        <v>15</v>
      </c>
      <c r="AP3130">
        <v>90</v>
      </c>
      <c r="AQ3130" s="22" t="s">
        <v>3063</v>
      </c>
      <c r="AR3130" s="21" t="s">
        <v>3121</v>
      </c>
    </row>
    <row r="3131" spans="1:44" x14ac:dyDescent="0.2">
      <c r="A3131" s="21" t="s">
        <v>1768</v>
      </c>
      <c r="B3131" s="21" t="s">
        <v>1146</v>
      </c>
      <c r="C3131" s="21" t="s">
        <v>1149</v>
      </c>
      <c r="D3131" s="21" t="s">
        <v>1766</v>
      </c>
      <c r="E3131" s="21" t="s">
        <v>1767</v>
      </c>
      <c r="G3131" s="21" t="s">
        <v>1168</v>
      </c>
      <c r="H3131" s="21" t="s">
        <v>1168</v>
      </c>
      <c r="I3131" s="21" t="s">
        <v>3122</v>
      </c>
      <c r="L3131">
        <v>3875</v>
      </c>
      <c r="M3131" s="21" t="s">
        <v>1145</v>
      </c>
      <c r="O3131" s="21">
        <v>2001</v>
      </c>
      <c r="P3131">
        <v>2002</v>
      </c>
      <c r="Q3131" t="s">
        <v>3120</v>
      </c>
      <c r="R3131">
        <f t="shared" si="30"/>
        <v>120</v>
      </c>
      <c r="T3131" t="s">
        <v>3038</v>
      </c>
      <c r="U3131" s="21" t="s">
        <v>1249</v>
      </c>
      <c r="V3131" s="9" t="s">
        <v>1250</v>
      </c>
      <c r="W3131">
        <v>14</v>
      </c>
      <c r="X3131" s="9" t="s">
        <v>3119</v>
      </c>
      <c r="Z3131" s="9" t="s">
        <v>2996</v>
      </c>
      <c r="AD3131" t="s">
        <v>1168</v>
      </c>
      <c r="AF3131" t="s">
        <v>1168</v>
      </c>
      <c r="AI3131" s="21" t="s">
        <v>1168</v>
      </c>
      <c r="AJ3131" s="21" t="s">
        <v>3123</v>
      </c>
      <c r="AK3131">
        <v>34.28</v>
      </c>
      <c r="AL3131" s="21" t="s">
        <v>2996</v>
      </c>
      <c r="AM3131">
        <f>37.412-31.957</f>
        <v>5.4549999999999983</v>
      </c>
      <c r="AN3131" s="21">
        <v>3</v>
      </c>
      <c r="AO3131" s="21">
        <v>15</v>
      </c>
      <c r="AP3131">
        <v>90</v>
      </c>
      <c r="AQ3131" s="22" t="s">
        <v>3063</v>
      </c>
      <c r="AR3131" s="21" t="s">
        <v>3121</v>
      </c>
    </row>
    <row r="3132" spans="1:44" x14ac:dyDescent="0.2">
      <c r="A3132" s="21" t="s">
        <v>1768</v>
      </c>
      <c r="B3132" s="21" t="s">
        <v>1146</v>
      </c>
      <c r="C3132" s="21" t="s">
        <v>1149</v>
      </c>
      <c r="D3132" s="21" t="s">
        <v>1766</v>
      </c>
      <c r="E3132" s="21" t="s">
        <v>1767</v>
      </c>
      <c r="G3132" s="21" t="s">
        <v>1168</v>
      </c>
      <c r="H3132" s="21" t="s">
        <v>1168</v>
      </c>
      <c r="I3132" s="21" t="s">
        <v>3122</v>
      </c>
      <c r="L3132">
        <v>3875</v>
      </c>
      <c r="M3132" s="21" t="s">
        <v>1145</v>
      </c>
      <c r="O3132" s="21">
        <v>2001</v>
      </c>
      <c r="P3132">
        <v>2002</v>
      </c>
      <c r="Q3132" t="s">
        <v>3120</v>
      </c>
      <c r="R3132">
        <f t="shared" si="30"/>
        <v>120</v>
      </c>
      <c r="T3132" t="s">
        <v>3038</v>
      </c>
      <c r="U3132" s="21" t="s">
        <v>1249</v>
      </c>
      <c r="V3132" s="9" t="s">
        <v>1250</v>
      </c>
      <c r="W3132">
        <v>21</v>
      </c>
      <c r="X3132" s="9" t="s">
        <v>3119</v>
      </c>
      <c r="Z3132" s="9" t="s">
        <v>2996</v>
      </c>
      <c r="AD3132" t="s">
        <v>1168</v>
      </c>
      <c r="AF3132" t="s">
        <v>1168</v>
      </c>
      <c r="AI3132" s="21" t="s">
        <v>1168</v>
      </c>
      <c r="AJ3132" s="21" t="s">
        <v>3123</v>
      </c>
      <c r="AK3132">
        <v>33.332999999999998</v>
      </c>
      <c r="AL3132" s="21" t="s">
        <v>2996</v>
      </c>
      <c r="AM3132">
        <f>34.381-32.462</f>
        <v>1.9189999999999969</v>
      </c>
      <c r="AN3132" s="21">
        <v>3</v>
      </c>
      <c r="AO3132" s="21">
        <v>15</v>
      </c>
      <c r="AP3132">
        <v>90</v>
      </c>
      <c r="AQ3132" s="22" t="s">
        <v>3063</v>
      </c>
      <c r="AR3132" s="21" t="s">
        <v>3121</v>
      </c>
    </row>
    <row r="3133" spans="1:44" x14ac:dyDescent="0.2">
      <c r="A3133" s="21" t="s">
        <v>1768</v>
      </c>
      <c r="B3133" s="21" t="s">
        <v>1146</v>
      </c>
      <c r="C3133" s="21" t="s">
        <v>1149</v>
      </c>
      <c r="D3133" s="21" t="s">
        <v>1766</v>
      </c>
      <c r="E3133" s="21" t="s">
        <v>1767</v>
      </c>
      <c r="G3133" s="21" t="s">
        <v>1168</v>
      </c>
      <c r="H3133" s="21" t="s">
        <v>1168</v>
      </c>
      <c r="I3133" s="21" t="s">
        <v>3124</v>
      </c>
      <c r="L3133">
        <v>3400</v>
      </c>
      <c r="M3133" s="21" t="s">
        <v>1145</v>
      </c>
      <c r="O3133" s="21">
        <v>2001</v>
      </c>
      <c r="P3133">
        <v>2002</v>
      </c>
      <c r="Q3133" t="s">
        <v>3120</v>
      </c>
      <c r="R3133">
        <f>4*30</f>
        <v>120</v>
      </c>
      <c r="T3133" t="s">
        <v>3038</v>
      </c>
      <c r="U3133" s="21" t="s">
        <v>1147</v>
      </c>
      <c r="X3133" s="9" t="s">
        <v>3119</v>
      </c>
      <c r="Z3133" s="9" t="s">
        <v>2996</v>
      </c>
      <c r="AD3133" t="s">
        <v>1168</v>
      </c>
      <c r="AF3133" t="s">
        <v>1168</v>
      </c>
      <c r="AI3133" s="21" t="s">
        <v>1168</v>
      </c>
      <c r="AJ3133" s="21" t="s">
        <v>1148</v>
      </c>
      <c r="AK3133">
        <v>24.527999999999999</v>
      </c>
      <c r="AL3133" s="21" t="s">
        <v>2996</v>
      </c>
      <c r="AM3133">
        <f>26.824-22.044</f>
        <v>4.7800000000000011</v>
      </c>
      <c r="AN3133" s="21">
        <v>3</v>
      </c>
      <c r="AO3133" s="21">
        <v>15</v>
      </c>
      <c r="AP3133">
        <v>90</v>
      </c>
      <c r="AQ3133" s="22" t="s">
        <v>3063</v>
      </c>
      <c r="AR3133" s="21" t="s">
        <v>3121</v>
      </c>
    </row>
    <row r="3134" spans="1:44" x14ac:dyDescent="0.2">
      <c r="A3134" s="21" t="s">
        <v>1768</v>
      </c>
      <c r="B3134" s="21" t="s">
        <v>1146</v>
      </c>
      <c r="C3134" s="21" t="s">
        <v>1149</v>
      </c>
      <c r="D3134" s="21" t="s">
        <v>1766</v>
      </c>
      <c r="E3134" s="21" t="s">
        <v>1767</v>
      </c>
      <c r="G3134" s="21" t="s">
        <v>1168</v>
      </c>
      <c r="H3134" s="21" t="s">
        <v>1168</v>
      </c>
      <c r="I3134" s="21" t="s">
        <v>3124</v>
      </c>
      <c r="L3134">
        <v>3400</v>
      </c>
      <c r="M3134" s="21" t="s">
        <v>1145</v>
      </c>
      <c r="O3134" s="21">
        <v>2001</v>
      </c>
      <c r="P3134">
        <v>2002</v>
      </c>
      <c r="Q3134" t="s">
        <v>3120</v>
      </c>
      <c r="R3134">
        <f t="shared" si="30"/>
        <v>120</v>
      </c>
      <c r="T3134" t="s">
        <v>3038</v>
      </c>
      <c r="U3134" s="21" t="s">
        <v>1249</v>
      </c>
      <c r="V3134" s="9" t="s">
        <v>1250</v>
      </c>
      <c r="W3134">
        <v>7</v>
      </c>
      <c r="X3134" s="9" t="s">
        <v>3119</v>
      </c>
      <c r="Z3134" s="9" t="s">
        <v>2996</v>
      </c>
      <c r="AD3134" t="s">
        <v>1168</v>
      </c>
      <c r="AF3134" t="s">
        <v>1168</v>
      </c>
      <c r="AI3134" s="21" t="s">
        <v>1168</v>
      </c>
      <c r="AJ3134" s="21" t="s">
        <v>1148</v>
      </c>
      <c r="AK3134">
        <v>44.716999999999999</v>
      </c>
      <c r="AL3134" s="21" t="s">
        <v>2996</v>
      </c>
      <c r="AM3134">
        <f>49.969-38.648</f>
        <v>11.320999999999998</v>
      </c>
      <c r="AN3134" s="21">
        <v>3</v>
      </c>
      <c r="AO3134" s="21">
        <v>15</v>
      </c>
      <c r="AP3134">
        <v>90</v>
      </c>
      <c r="AQ3134" s="22" t="s">
        <v>3063</v>
      </c>
      <c r="AR3134" s="21" t="s">
        <v>3121</v>
      </c>
    </row>
    <row r="3135" spans="1:44" x14ac:dyDescent="0.2">
      <c r="A3135" s="21" t="s">
        <v>1768</v>
      </c>
      <c r="B3135" s="21" t="s">
        <v>1146</v>
      </c>
      <c r="C3135" s="21" t="s">
        <v>1149</v>
      </c>
      <c r="D3135" s="21" t="s">
        <v>1766</v>
      </c>
      <c r="E3135" s="21" t="s">
        <v>1767</v>
      </c>
      <c r="G3135" s="21" t="s">
        <v>1168</v>
      </c>
      <c r="H3135" s="21" t="s">
        <v>1168</v>
      </c>
      <c r="I3135" s="21" t="s">
        <v>3124</v>
      </c>
      <c r="L3135">
        <v>3400</v>
      </c>
      <c r="M3135" s="21" t="s">
        <v>1145</v>
      </c>
      <c r="O3135" s="21">
        <v>2001</v>
      </c>
      <c r="P3135">
        <v>2002</v>
      </c>
      <c r="Q3135" t="s">
        <v>3120</v>
      </c>
      <c r="R3135">
        <f t="shared" si="30"/>
        <v>120</v>
      </c>
      <c r="T3135" t="s">
        <v>3038</v>
      </c>
      <c r="U3135" s="21" t="s">
        <v>1249</v>
      </c>
      <c r="V3135" s="9" t="s">
        <v>1250</v>
      </c>
      <c r="W3135">
        <v>14</v>
      </c>
      <c r="X3135" s="9" t="s">
        <v>3119</v>
      </c>
      <c r="Z3135" s="9" t="s">
        <v>2996</v>
      </c>
      <c r="AD3135" t="s">
        <v>1168</v>
      </c>
      <c r="AF3135" t="s">
        <v>1168</v>
      </c>
      <c r="AI3135" s="21" t="s">
        <v>1168</v>
      </c>
      <c r="AJ3135" s="21" t="s">
        <v>1148</v>
      </c>
      <c r="AK3135">
        <v>55.472000000000001</v>
      </c>
      <c r="AL3135" s="21" t="s">
        <v>2996</v>
      </c>
      <c r="AM3135">
        <f>57.516-52.987</f>
        <v>4.5289999999999964</v>
      </c>
      <c r="AN3135" s="21">
        <v>3</v>
      </c>
      <c r="AO3135" s="21">
        <v>15</v>
      </c>
      <c r="AP3135">
        <v>90</v>
      </c>
      <c r="AQ3135" s="22" t="s">
        <v>3063</v>
      </c>
      <c r="AR3135" s="21" t="s">
        <v>3121</v>
      </c>
    </row>
    <row r="3136" spans="1:44" x14ac:dyDescent="0.2">
      <c r="A3136" s="21" t="s">
        <v>1768</v>
      </c>
      <c r="B3136" s="21" t="s">
        <v>1146</v>
      </c>
      <c r="C3136" s="21" t="s">
        <v>1149</v>
      </c>
      <c r="D3136" s="21" t="s">
        <v>1766</v>
      </c>
      <c r="E3136" s="21" t="s">
        <v>1767</v>
      </c>
      <c r="G3136" s="21" t="s">
        <v>1168</v>
      </c>
      <c r="H3136" s="21" t="s">
        <v>1168</v>
      </c>
      <c r="I3136" s="21" t="s">
        <v>3124</v>
      </c>
      <c r="L3136">
        <v>3400</v>
      </c>
      <c r="M3136" s="21" t="s">
        <v>1145</v>
      </c>
      <c r="O3136" s="21">
        <v>2001</v>
      </c>
      <c r="P3136">
        <v>2002</v>
      </c>
      <c r="Q3136" t="s">
        <v>3120</v>
      </c>
      <c r="R3136">
        <f t="shared" si="30"/>
        <v>120</v>
      </c>
      <c r="T3136" t="s">
        <v>3038</v>
      </c>
      <c r="U3136" s="21" t="s">
        <v>1249</v>
      </c>
      <c r="V3136" s="9" t="s">
        <v>1250</v>
      </c>
      <c r="W3136">
        <v>21</v>
      </c>
      <c r="X3136" s="9" t="s">
        <v>3119</v>
      </c>
      <c r="Z3136" s="9" t="s">
        <v>2996</v>
      </c>
      <c r="AD3136" t="s">
        <v>1168</v>
      </c>
      <c r="AF3136" t="s">
        <v>1168</v>
      </c>
      <c r="AI3136" s="21" t="s">
        <v>1168</v>
      </c>
      <c r="AJ3136" s="21" t="s">
        <v>1148</v>
      </c>
      <c r="AK3136">
        <v>48.868000000000002</v>
      </c>
      <c r="AL3136" s="21" t="s">
        <v>2996</v>
      </c>
      <c r="AM3136">
        <f>51.226-46.195</f>
        <v>5.0309999999999988</v>
      </c>
      <c r="AN3136" s="21">
        <v>3</v>
      </c>
      <c r="AO3136" s="21">
        <v>15</v>
      </c>
      <c r="AP3136">
        <v>90</v>
      </c>
      <c r="AQ3136" s="22" t="s">
        <v>3063</v>
      </c>
      <c r="AR3136" s="21" t="s">
        <v>3121</v>
      </c>
    </row>
    <row r="3137" spans="1:44" x14ac:dyDescent="0.2">
      <c r="A3137" s="21" t="s">
        <v>1768</v>
      </c>
      <c r="B3137" s="21" t="s">
        <v>1146</v>
      </c>
      <c r="C3137" s="21" t="s">
        <v>1149</v>
      </c>
      <c r="D3137" s="21" t="s">
        <v>1766</v>
      </c>
      <c r="E3137" s="21" t="s">
        <v>1767</v>
      </c>
      <c r="G3137" s="21" t="s">
        <v>1168</v>
      </c>
      <c r="H3137" s="21" t="s">
        <v>1168</v>
      </c>
      <c r="I3137" s="21" t="s">
        <v>3124</v>
      </c>
      <c r="L3137">
        <v>3400</v>
      </c>
      <c r="M3137" s="21" t="s">
        <v>1145</v>
      </c>
      <c r="O3137" s="21">
        <v>2001</v>
      </c>
      <c r="P3137">
        <v>2002</v>
      </c>
      <c r="Q3137" t="s">
        <v>3120</v>
      </c>
      <c r="R3137">
        <f>4*30</f>
        <v>120</v>
      </c>
      <c r="T3137" t="s">
        <v>3038</v>
      </c>
      <c r="U3137" s="21" t="s">
        <v>1147</v>
      </c>
      <c r="X3137" s="9" t="s">
        <v>3119</v>
      </c>
      <c r="Z3137" s="9" t="s">
        <v>2996</v>
      </c>
      <c r="AD3137" t="s">
        <v>1168</v>
      </c>
      <c r="AF3137" t="s">
        <v>1168</v>
      </c>
      <c r="AI3137" s="21" t="s">
        <v>1168</v>
      </c>
      <c r="AJ3137" s="21" t="s">
        <v>3123</v>
      </c>
      <c r="AK3137">
        <v>26.527000000000001</v>
      </c>
      <c r="AL3137" s="21" t="s">
        <v>2996</v>
      </c>
      <c r="AM3137">
        <f>32.003-21.052</f>
        <v>10.951000000000001</v>
      </c>
      <c r="AN3137" s="21">
        <v>3</v>
      </c>
      <c r="AO3137" s="21">
        <v>15</v>
      </c>
      <c r="AP3137">
        <v>90</v>
      </c>
      <c r="AQ3137" s="22" t="s">
        <v>3063</v>
      </c>
      <c r="AR3137" s="21" t="s">
        <v>3121</v>
      </c>
    </row>
    <row r="3138" spans="1:44" x14ac:dyDescent="0.2">
      <c r="A3138" s="21" t="s">
        <v>1768</v>
      </c>
      <c r="B3138" s="21" t="s">
        <v>1146</v>
      </c>
      <c r="C3138" s="21" t="s">
        <v>1149</v>
      </c>
      <c r="D3138" s="21" t="s">
        <v>1766</v>
      </c>
      <c r="E3138" s="21" t="s">
        <v>1767</v>
      </c>
      <c r="G3138" s="21" t="s">
        <v>1168</v>
      </c>
      <c r="H3138" s="21" t="s">
        <v>1168</v>
      </c>
      <c r="I3138" s="21" t="s">
        <v>3124</v>
      </c>
      <c r="L3138">
        <v>3400</v>
      </c>
      <c r="M3138" s="21" t="s">
        <v>1145</v>
      </c>
      <c r="O3138" s="21">
        <v>2001</v>
      </c>
      <c r="P3138">
        <v>2002</v>
      </c>
      <c r="Q3138" t="s">
        <v>3120</v>
      </c>
      <c r="R3138">
        <f t="shared" si="30"/>
        <v>120</v>
      </c>
      <c r="T3138" t="s">
        <v>3038</v>
      </c>
      <c r="U3138" s="21" t="s">
        <v>1249</v>
      </c>
      <c r="V3138" s="9" t="s">
        <v>1250</v>
      </c>
      <c r="W3138">
        <v>7</v>
      </c>
      <c r="X3138" s="9" t="s">
        <v>3119</v>
      </c>
      <c r="Z3138" s="9" t="s">
        <v>2996</v>
      </c>
      <c r="AD3138" t="s">
        <v>1168</v>
      </c>
      <c r="AF3138" t="s">
        <v>1168</v>
      </c>
      <c r="AI3138" s="21" t="s">
        <v>1168</v>
      </c>
      <c r="AJ3138" s="21" t="s">
        <v>3123</v>
      </c>
      <c r="AK3138">
        <v>28.047999999999998</v>
      </c>
      <c r="AL3138" s="21" t="s">
        <v>2996</v>
      </c>
      <c r="AM3138">
        <f>29.569-26.831</f>
        <v>2.7379999999999995</v>
      </c>
      <c r="AN3138" s="21">
        <v>3</v>
      </c>
      <c r="AO3138" s="21">
        <v>15</v>
      </c>
      <c r="AP3138">
        <v>90</v>
      </c>
      <c r="AQ3138" s="22" t="s">
        <v>3063</v>
      </c>
      <c r="AR3138" s="21" t="s">
        <v>3121</v>
      </c>
    </row>
    <row r="3139" spans="1:44" x14ac:dyDescent="0.2">
      <c r="A3139" s="21" t="s">
        <v>1768</v>
      </c>
      <c r="B3139" s="21" t="s">
        <v>1146</v>
      </c>
      <c r="C3139" s="21" t="s">
        <v>1149</v>
      </c>
      <c r="D3139" s="21" t="s">
        <v>1766</v>
      </c>
      <c r="E3139" s="21" t="s">
        <v>1767</v>
      </c>
      <c r="G3139" s="21" t="s">
        <v>1168</v>
      </c>
      <c r="H3139" s="21" t="s">
        <v>1168</v>
      </c>
      <c r="I3139" s="21" t="s">
        <v>3124</v>
      </c>
      <c r="L3139">
        <v>3400</v>
      </c>
      <c r="M3139" s="21" t="s">
        <v>1145</v>
      </c>
      <c r="O3139" s="21">
        <v>2001</v>
      </c>
      <c r="P3139">
        <v>2002</v>
      </c>
      <c r="Q3139" t="s">
        <v>3120</v>
      </c>
      <c r="R3139">
        <f t="shared" si="30"/>
        <v>120</v>
      </c>
      <c r="T3139" t="s">
        <v>3038</v>
      </c>
      <c r="U3139" s="21" t="s">
        <v>1249</v>
      </c>
      <c r="V3139" s="9" t="s">
        <v>1250</v>
      </c>
      <c r="W3139">
        <v>14</v>
      </c>
      <c r="X3139" s="9" t="s">
        <v>3119</v>
      </c>
      <c r="Z3139" s="9" t="s">
        <v>2996</v>
      </c>
      <c r="AD3139" t="s">
        <v>1168</v>
      </c>
      <c r="AF3139" t="s">
        <v>1168</v>
      </c>
      <c r="AI3139" s="21" t="s">
        <v>1168</v>
      </c>
      <c r="AJ3139" s="21" t="s">
        <v>3123</v>
      </c>
      <c r="AK3139">
        <v>26.73</v>
      </c>
      <c r="AL3139" s="21" t="s">
        <v>2996</v>
      </c>
      <c r="AM3139">
        <f>28.251-25.513</f>
        <v>2.7379999999999995</v>
      </c>
      <c r="AN3139" s="21">
        <v>3</v>
      </c>
      <c r="AO3139" s="21">
        <v>15</v>
      </c>
      <c r="AP3139">
        <v>90</v>
      </c>
      <c r="AQ3139" s="22" t="s">
        <v>3063</v>
      </c>
      <c r="AR3139" s="21" t="s">
        <v>3121</v>
      </c>
    </row>
    <row r="3140" spans="1:44" x14ac:dyDescent="0.2">
      <c r="A3140" s="21" t="s">
        <v>1768</v>
      </c>
      <c r="B3140" s="21" t="s">
        <v>1146</v>
      </c>
      <c r="C3140" s="21" t="s">
        <v>1149</v>
      </c>
      <c r="D3140" s="21" t="s">
        <v>1766</v>
      </c>
      <c r="E3140" s="21" t="s">
        <v>1767</v>
      </c>
      <c r="G3140" s="21" t="s">
        <v>1168</v>
      </c>
      <c r="H3140" s="21" t="s">
        <v>1168</v>
      </c>
      <c r="I3140" s="21" t="s">
        <v>3124</v>
      </c>
      <c r="L3140">
        <v>3400</v>
      </c>
      <c r="M3140" s="21" t="s">
        <v>1145</v>
      </c>
      <c r="O3140" s="21">
        <v>2001</v>
      </c>
      <c r="P3140">
        <v>2002</v>
      </c>
      <c r="Q3140" t="s">
        <v>3120</v>
      </c>
      <c r="R3140">
        <f t="shared" si="30"/>
        <v>120</v>
      </c>
      <c r="T3140" t="s">
        <v>3038</v>
      </c>
      <c r="U3140" s="21" t="s">
        <v>1249</v>
      </c>
      <c r="V3140" s="9" t="s">
        <v>1250</v>
      </c>
      <c r="W3140">
        <v>21</v>
      </c>
      <c r="X3140" s="9" t="s">
        <v>3119</v>
      </c>
      <c r="Z3140" s="9" t="s">
        <v>2996</v>
      </c>
      <c r="AD3140" t="s">
        <v>1168</v>
      </c>
      <c r="AF3140" t="s">
        <v>1168</v>
      </c>
      <c r="AI3140" s="21" t="s">
        <v>1168</v>
      </c>
      <c r="AJ3140" s="21" t="s">
        <v>3123</v>
      </c>
      <c r="AK3140">
        <v>15.981999999999999</v>
      </c>
      <c r="AL3140" s="21" t="s">
        <v>2996</v>
      </c>
      <c r="AM3140">
        <f>16.793-15.272</f>
        <v>1.520999999999999</v>
      </c>
      <c r="AN3140" s="21">
        <v>3</v>
      </c>
      <c r="AO3140" s="21">
        <v>15</v>
      </c>
      <c r="AP3140">
        <v>90</v>
      </c>
      <c r="AQ3140" s="22" t="s">
        <v>3063</v>
      </c>
      <c r="AR3140" s="21" t="s">
        <v>3121</v>
      </c>
    </row>
    <row r="3142" spans="1:44" x14ac:dyDescent="0.2">
      <c r="A3142" s="21" t="s">
        <v>1768</v>
      </c>
      <c r="B3142" s="21" t="s">
        <v>1146</v>
      </c>
      <c r="C3142" s="21" t="s">
        <v>1149</v>
      </c>
      <c r="D3142" s="21" t="s">
        <v>1766</v>
      </c>
      <c r="E3142" s="21" t="s">
        <v>1767</v>
      </c>
      <c r="G3142" s="21" t="s">
        <v>1168</v>
      </c>
      <c r="H3142" s="21" t="s">
        <v>1168</v>
      </c>
      <c r="I3142" s="21" t="s">
        <v>3122</v>
      </c>
      <c r="L3142">
        <v>3875</v>
      </c>
      <c r="M3142" s="21" t="s">
        <v>1145</v>
      </c>
      <c r="O3142" s="21">
        <v>2001</v>
      </c>
      <c r="P3142">
        <v>2002</v>
      </c>
      <c r="Q3142" t="s">
        <v>3120</v>
      </c>
      <c r="R3142">
        <f>4*30</f>
        <v>120</v>
      </c>
      <c r="T3142" t="s">
        <v>3038</v>
      </c>
      <c r="U3142" s="21" t="s">
        <v>1147</v>
      </c>
      <c r="X3142" s="9" t="s">
        <v>3119</v>
      </c>
      <c r="Z3142" s="9" t="s">
        <v>2996</v>
      </c>
      <c r="AD3142" t="s">
        <v>1168</v>
      </c>
      <c r="AI3142" s="21" t="s">
        <v>1168</v>
      </c>
      <c r="AJ3142" s="21" t="s">
        <v>1148</v>
      </c>
      <c r="AK3142">
        <v>46.781999999999996</v>
      </c>
      <c r="AL3142" s="21" t="s">
        <v>2996</v>
      </c>
      <c r="AM3142">
        <v>0</v>
      </c>
      <c r="AN3142" s="21">
        <v>3</v>
      </c>
      <c r="AO3142" s="21">
        <v>15</v>
      </c>
      <c r="AP3142">
        <v>90</v>
      </c>
      <c r="AQ3142" s="22" t="s">
        <v>3063</v>
      </c>
      <c r="AR3142" s="21" t="s">
        <v>3125</v>
      </c>
    </row>
    <row r="3143" spans="1:44" x14ac:dyDescent="0.2">
      <c r="A3143" s="21" t="s">
        <v>1768</v>
      </c>
      <c r="B3143" s="21" t="s">
        <v>1146</v>
      </c>
      <c r="C3143" s="21" t="s">
        <v>1149</v>
      </c>
      <c r="D3143" s="21" t="s">
        <v>1766</v>
      </c>
      <c r="E3143" s="21" t="s">
        <v>1767</v>
      </c>
      <c r="G3143" s="21" t="s">
        <v>1168</v>
      </c>
      <c r="H3143" s="21" t="s">
        <v>1168</v>
      </c>
      <c r="I3143" s="21" t="s">
        <v>3122</v>
      </c>
      <c r="L3143">
        <v>3875</v>
      </c>
      <c r="M3143" s="21" t="s">
        <v>1145</v>
      </c>
      <c r="O3143" s="21">
        <v>2001</v>
      </c>
      <c r="P3143">
        <v>2002</v>
      </c>
      <c r="Q3143" t="s">
        <v>3120</v>
      </c>
      <c r="R3143">
        <f t="shared" ref="R3143:R3157" si="31">4*30</f>
        <v>120</v>
      </c>
      <c r="T3143" t="s">
        <v>3038</v>
      </c>
      <c r="U3143" s="21" t="s">
        <v>95</v>
      </c>
      <c r="X3143" s="9" t="s">
        <v>3119</v>
      </c>
      <c r="Z3143" s="9" t="s">
        <v>2996</v>
      </c>
      <c r="AA3143" t="s">
        <v>3126</v>
      </c>
      <c r="AB3143">
        <v>100</v>
      </c>
      <c r="AC3143">
        <v>1</v>
      </c>
      <c r="AD3143" t="s">
        <v>1168</v>
      </c>
      <c r="AF3143" t="s">
        <v>153</v>
      </c>
      <c r="AI3143" s="21" t="s">
        <v>1168</v>
      </c>
      <c r="AJ3143" s="21" t="s">
        <v>1148</v>
      </c>
      <c r="AK3143">
        <v>78.36</v>
      </c>
      <c r="AL3143" s="21" t="s">
        <v>2996</v>
      </c>
      <c r="AM3143">
        <f>80.347-75.804</f>
        <v>4.5429999999999922</v>
      </c>
      <c r="AN3143" s="21">
        <v>3</v>
      </c>
      <c r="AO3143" s="21">
        <v>15</v>
      </c>
      <c r="AP3143">
        <v>90</v>
      </c>
      <c r="AQ3143" s="22" t="s">
        <v>3063</v>
      </c>
      <c r="AR3143" s="21" t="s">
        <v>3125</v>
      </c>
    </row>
    <row r="3144" spans="1:44" x14ac:dyDescent="0.2">
      <c r="A3144" s="21" t="s">
        <v>1768</v>
      </c>
      <c r="B3144" s="21" t="s">
        <v>1146</v>
      </c>
      <c r="C3144" s="21" t="s">
        <v>1149</v>
      </c>
      <c r="D3144" s="21" t="s">
        <v>1766</v>
      </c>
      <c r="E3144" s="21" t="s">
        <v>1767</v>
      </c>
      <c r="G3144" s="21" t="s">
        <v>1168</v>
      </c>
      <c r="H3144" s="21" t="s">
        <v>1168</v>
      </c>
      <c r="I3144" s="21" t="s">
        <v>3122</v>
      </c>
      <c r="L3144">
        <v>3875</v>
      </c>
      <c r="M3144" s="21" t="s">
        <v>1145</v>
      </c>
      <c r="O3144" s="21">
        <v>2001</v>
      </c>
      <c r="P3144">
        <v>2002</v>
      </c>
      <c r="Q3144" t="s">
        <v>3120</v>
      </c>
      <c r="R3144">
        <f t="shared" si="31"/>
        <v>120</v>
      </c>
      <c r="T3144" t="s">
        <v>3038</v>
      </c>
      <c r="U3144" s="21" t="s">
        <v>95</v>
      </c>
      <c r="X3144" s="9" t="s">
        <v>3119</v>
      </c>
      <c r="Z3144" s="9" t="s">
        <v>2996</v>
      </c>
      <c r="AA3144" t="s">
        <v>3126</v>
      </c>
      <c r="AB3144">
        <v>500</v>
      </c>
      <c r="AC3144">
        <v>1</v>
      </c>
      <c r="AD3144" t="s">
        <v>1168</v>
      </c>
      <c r="AF3144" t="s">
        <v>153</v>
      </c>
      <c r="AI3144" s="21" t="s">
        <v>1168</v>
      </c>
      <c r="AJ3144" s="21" t="s">
        <v>1148</v>
      </c>
      <c r="AK3144">
        <v>62.65</v>
      </c>
      <c r="AL3144" s="21" t="s">
        <v>2996</v>
      </c>
      <c r="AM3144">
        <f>66.972-57.634</f>
        <v>9.3379999999999939</v>
      </c>
      <c r="AN3144" s="21">
        <v>3</v>
      </c>
      <c r="AO3144" s="21">
        <v>15</v>
      </c>
      <c r="AP3144">
        <v>90</v>
      </c>
      <c r="AQ3144" s="22" t="s">
        <v>3063</v>
      </c>
      <c r="AR3144" s="21" t="s">
        <v>3125</v>
      </c>
    </row>
    <row r="3145" spans="1:44" x14ac:dyDescent="0.2">
      <c r="A3145" s="21" t="s">
        <v>1768</v>
      </c>
      <c r="B3145" s="21" t="s">
        <v>1146</v>
      </c>
      <c r="C3145" s="21" t="s">
        <v>1149</v>
      </c>
      <c r="D3145" s="21" t="s">
        <v>1766</v>
      </c>
      <c r="E3145" s="21" t="s">
        <v>1767</v>
      </c>
      <c r="G3145" s="21" t="s">
        <v>1168</v>
      </c>
      <c r="H3145" s="21" t="s">
        <v>1168</v>
      </c>
      <c r="I3145" s="21" t="s">
        <v>3122</v>
      </c>
      <c r="L3145">
        <v>3875</v>
      </c>
      <c r="M3145" s="21" t="s">
        <v>1145</v>
      </c>
      <c r="O3145" s="21">
        <v>2001</v>
      </c>
      <c r="P3145">
        <v>2002</v>
      </c>
      <c r="Q3145" t="s">
        <v>3120</v>
      </c>
      <c r="R3145">
        <f t="shared" si="31"/>
        <v>120</v>
      </c>
      <c r="T3145" t="s">
        <v>3038</v>
      </c>
      <c r="U3145" s="21" t="s">
        <v>95</v>
      </c>
      <c r="X3145" s="9" t="s">
        <v>3119</v>
      </c>
      <c r="Z3145" s="9" t="s">
        <v>2996</v>
      </c>
      <c r="AA3145" t="s">
        <v>3126</v>
      </c>
      <c r="AB3145">
        <v>1000</v>
      </c>
      <c r="AC3145">
        <v>1</v>
      </c>
      <c r="AD3145" t="s">
        <v>1168</v>
      </c>
      <c r="AF3145" t="s">
        <v>153</v>
      </c>
      <c r="AI3145" s="21" t="s">
        <v>1168</v>
      </c>
      <c r="AJ3145" s="21" t="s">
        <v>1148</v>
      </c>
      <c r="AK3145">
        <v>53.595999999999997</v>
      </c>
      <c r="AL3145" s="21" t="s">
        <v>2996</v>
      </c>
      <c r="AM3145">
        <f>57.382-49.306</f>
        <v>8.0760000000000005</v>
      </c>
      <c r="AN3145" s="21">
        <v>3</v>
      </c>
      <c r="AO3145" s="21">
        <v>15</v>
      </c>
      <c r="AP3145">
        <v>90</v>
      </c>
      <c r="AQ3145" s="22" t="s">
        <v>3063</v>
      </c>
      <c r="AR3145" s="21" t="s">
        <v>3125</v>
      </c>
    </row>
    <row r="3146" spans="1:44" x14ac:dyDescent="0.2">
      <c r="A3146" s="21" t="s">
        <v>1768</v>
      </c>
      <c r="B3146" s="21" t="s">
        <v>1146</v>
      </c>
      <c r="C3146" s="21" t="s">
        <v>1149</v>
      </c>
      <c r="D3146" s="21" t="s">
        <v>1766</v>
      </c>
      <c r="E3146" s="21" t="s">
        <v>1767</v>
      </c>
      <c r="G3146" s="21" t="s">
        <v>1168</v>
      </c>
      <c r="H3146" s="21" t="s">
        <v>1168</v>
      </c>
      <c r="I3146" s="21" t="s">
        <v>3122</v>
      </c>
      <c r="L3146">
        <v>3875</v>
      </c>
      <c r="M3146" s="21" t="s">
        <v>1145</v>
      </c>
      <c r="O3146" s="21">
        <v>2001</v>
      </c>
      <c r="P3146">
        <v>2002</v>
      </c>
      <c r="Q3146" t="s">
        <v>3120</v>
      </c>
      <c r="R3146">
        <f>4*30</f>
        <v>120</v>
      </c>
      <c r="T3146" t="s">
        <v>3038</v>
      </c>
      <c r="U3146" s="21" t="s">
        <v>1147</v>
      </c>
      <c r="X3146" s="9" t="s">
        <v>3119</v>
      </c>
      <c r="Z3146" s="9" t="s">
        <v>2996</v>
      </c>
      <c r="AD3146" t="s">
        <v>1168</v>
      </c>
      <c r="AF3146" t="s">
        <v>1168</v>
      </c>
      <c r="AI3146" s="21" t="s">
        <v>1168</v>
      </c>
      <c r="AJ3146" s="21" t="s">
        <v>3123</v>
      </c>
      <c r="AK3146">
        <v>20.53</v>
      </c>
      <c r="AL3146" s="21" t="s">
        <v>2996</v>
      </c>
      <c r="AM3146">
        <f>21.528-19.609</f>
        <v>1.9189999999999969</v>
      </c>
      <c r="AN3146" s="21">
        <v>3</v>
      </c>
      <c r="AO3146" s="21">
        <v>15</v>
      </c>
      <c r="AP3146">
        <v>90</v>
      </c>
      <c r="AQ3146" s="22" t="s">
        <v>3063</v>
      </c>
      <c r="AR3146" s="21" t="s">
        <v>3125</v>
      </c>
    </row>
    <row r="3147" spans="1:44" x14ac:dyDescent="0.2">
      <c r="A3147" s="21" t="s">
        <v>1768</v>
      </c>
      <c r="B3147" s="21" t="s">
        <v>1146</v>
      </c>
      <c r="C3147" s="21" t="s">
        <v>1149</v>
      </c>
      <c r="D3147" s="21" t="s">
        <v>1766</v>
      </c>
      <c r="E3147" s="21" t="s">
        <v>1767</v>
      </c>
      <c r="G3147" s="21" t="s">
        <v>1168</v>
      </c>
      <c r="H3147" s="21" t="s">
        <v>1168</v>
      </c>
      <c r="I3147" s="21" t="s">
        <v>3122</v>
      </c>
      <c r="L3147">
        <v>3875</v>
      </c>
      <c r="M3147" s="21" t="s">
        <v>1145</v>
      </c>
      <c r="O3147" s="21">
        <v>2001</v>
      </c>
      <c r="P3147">
        <v>2002</v>
      </c>
      <c r="Q3147" t="s">
        <v>3120</v>
      </c>
      <c r="R3147">
        <f t="shared" si="31"/>
        <v>120</v>
      </c>
      <c r="T3147" t="s">
        <v>3038</v>
      </c>
      <c r="U3147" s="21" t="s">
        <v>95</v>
      </c>
      <c r="X3147" s="9" t="s">
        <v>3119</v>
      </c>
      <c r="Z3147" s="9" t="s">
        <v>2996</v>
      </c>
      <c r="AA3147" t="s">
        <v>3126</v>
      </c>
      <c r="AB3147">
        <v>100</v>
      </c>
      <c r="AC3147">
        <v>1</v>
      </c>
      <c r="AD3147" t="s">
        <v>1168</v>
      </c>
      <c r="AF3147" t="s">
        <v>153</v>
      </c>
      <c r="AI3147" s="21" t="s">
        <v>1168</v>
      </c>
      <c r="AJ3147" s="21" t="s">
        <v>3123</v>
      </c>
      <c r="AK3147">
        <v>14.962</v>
      </c>
      <c r="AL3147" s="21" t="s">
        <v>2996</v>
      </c>
      <c r="AM3147" s="21" t="s">
        <v>3006</v>
      </c>
      <c r="AN3147" s="21">
        <v>3</v>
      </c>
      <c r="AO3147" s="21">
        <v>15</v>
      </c>
      <c r="AP3147">
        <v>90</v>
      </c>
      <c r="AQ3147" s="22" t="s">
        <v>3063</v>
      </c>
      <c r="AR3147" s="21" t="s">
        <v>3125</v>
      </c>
    </row>
    <row r="3148" spans="1:44" x14ac:dyDescent="0.2">
      <c r="A3148" s="21" t="s">
        <v>1768</v>
      </c>
      <c r="B3148" s="21" t="s">
        <v>1146</v>
      </c>
      <c r="C3148" s="21" t="s">
        <v>1149</v>
      </c>
      <c r="D3148" s="21" t="s">
        <v>1766</v>
      </c>
      <c r="E3148" s="21" t="s">
        <v>1767</v>
      </c>
      <c r="G3148" s="21" t="s">
        <v>1168</v>
      </c>
      <c r="H3148" s="21" t="s">
        <v>1168</v>
      </c>
      <c r="I3148" s="21" t="s">
        <v>3122</v>
      </c>
      <c r="L3148">
        <v>3875</v>
      </c>
      <c r="M3148" s="21" t="s">
        <v>1145</v>
      </c>
      <c r="O3148" s="21">
        <v>2001</v>
      </c>
      <c r="P3148">
        <v>2002</v>
      </c>
      <c r="Q3148" t="s">
        <v>3120</v>
      </c>
      <c r="R3148">
        <f t="shared" si="31"/>
        <v>120</v>
      </c>
      <c r="T3148" t="s">
        <v>3038</v>
      </c>
      <c r="U3148" s="21" t="s">
        <v>95</v>
      </c>
      <c r="X3148" s="9" t="s">
        <v>3119</v>
      </c>
      <c r="Z3148" s="9" t="s">
        <v>2996</v>
      </c>
      <c r="AA3148" t="s">
        <v>3126</v>
      </c>
      <c r="AB3148">
        <v>500</v>
      </c>
      <c r="AC3148">
        <v>1</v>
      </c>
      <c r="AD3148" t="s">
        <v>1168</v>
      </c>
      <c r="AF3148" t="s">
        <v>153</v>
      </c>
      <c r="AI3148" s="21" t="s">
        <v>1168</v>
      </c>
      <c r="AJ3148" s="21" t="s">
        <v>3123</v>
      </c>
      <c r="AK3148">
        <v>18.295000000000002</v>
      </c>
      <c r="AL3148" s="21" t="s">
        <v>2996</v>
      </c>
      <c r="AM3148" s="21">
        <f>19.205-17.79</f>
        <v>1.4149999999999991</v>
      </c>
      <c r="AN3148" s="21">
        <v>3</v>
      </c>
      <c r="AO3148" s="21">
        <v>15</v>
      </c>
      <c r="AP3148">
        <v>90</v>
      </c>
      <c r="AQ3148" s="22" t="s">
        <v>3063</v>
      </c>
      <c r="AR3148" s="21" t="s">
        <v>3125</v>
      </c>
    </row>
    <row r="3149" spans="1:44" x14ac:dyDescent="0.2">
      <c r="A3149" s="21" t="s">
        <v>1768</v>
      </c>
      <c r="B3149" s="21" t="s">
        <v>1146</v>
      </c>
      <c r="C3149" s="21" t="s">
        <v>1149</v>
      </c>
      <c r="D3149" s="21" t="s">
        <v>1766</v>
      </c>
      <c r="E3149" s="21" t="s">
        <v>1767</v>
      </c>
      <c r="G3149" s="21" t="s">
        <v>1168</v>
      </c>
      <c r="H3149" s="21" t="s">
        <v>1168</v>
      </c>
      <c r="I3149" s="21" t="s">
        <v>3122</v>
      </c>
      <c r="L3149">
        <v>3875</v>
      </c>
      <c r="M3149" s="21" t="s">
        <v>1145</v>
      </c>
      <c r="O3149" s="21">
        <v>2001</v>
      </c>
      <c r="P3149">
        <v>2002</v>
      </c>
      <c r="Q3149" t="s">
        <v>3120</v>
      </c>
      <c r="R3149">
        <f t="shared" si="31"/>
        <v>120</v>
      </c>
      <c r="T3149" t="s">
        <v>3038</v>
      </c>
      <c r="U3149" s="21" t="s">
        <v>95</v>
      </c>
      <c r="X3149" s="9" t="s">
        <v>3119</v>
      </c>
      <c r="Z3149" s="9" t="s">
        <v>2996</v>
      </c>
      <c r="AA3149" t="s">
        <v>3126</v>
      </c>
      <c r="AB3149">
        <v>1000</v>
      </c>
      <c r="AC3149">
        <v>1</v>
      </c>
      <c r="AD3149" t="s">
        <v>1168</v>
      </c>
      <c r="AF3149" t="s">
        <v>153</v>
      </c>
      <c r="AI3149" s="21" t="s">
        <v>1168</v>
      </c>
      <c r="AJ3149" s="21" t="s">
        <v>3123</v>
      </c>
      <c r="AK3149">
        <v>16.577999999999999</v>
      </c>
      <c r="AL3149" s="21" t="s">
        <v>2996</v>
      </c>
      <c r="AM3149">
        <f>17.689-15.265</f>
        <v>2.4239999999999995</v>
      </c>
      <c r="AN3149" s="21">
        <v>3</v>
      </c>
      <c r="AO3149" s="21">
        <v>15</v>
      </c>
      <c r="AP3149">
        <v>90</v>
      </c>
      <c r="AQ3149" s="22" t="s">
        <v>3063</v>
      </c>
      <c r="AR3149" s="21" t="s">
        <v>3125</v>
      </c>
    </row>
    <row r="3150" spans="1:44" x14ac:dyDescent="0.2">
      <c r="A3150" s="21" t="s">
        <v>1768</v>
      </c>
      <c r="B3150" s="21" t="s">
        <v>1146</v>
      </c>
      <c r="C3150" s="21" t="s">
        <v>1149</v>
      </c>
      <c r="D3150" s="21" t="s">
        <v>1766</v>
      </c>
      <c r="E3150" s="21" t="s">
        <v>1767</v>
      </c>
      <c r="G3150" s="21" t="s">
        <v>1168</v>
      </c>
      <c r="H3150" s="21" t="s">
        <v>1168</v>
      </c>
      <c r="I3150" s="21" t="s">
        <v>3124</v>
      </c>
      <c r="L3150">
        <v>3400</v>
      </c>
      <c r="M3150" s="21" t="s">
        <v>1145</v>
      </c>
      <c r="O3150" s="21">
        <v>2001</v>
      </c>
      <c r="P3150">
        <v>2002</v>
      </c>
      <c r="Q3150" t="s">
        <v>3120</v>
      </c>
      <c r="R3150">
        <f>4*30</f>
        <v>120</v>
      </c>
      <c r="T3150" t="s">
        <v>3038</v>
      </c>
      <c r="U3150" s="21" t="s">
        <v>1147</v>
      </c>
      <c r="X3150" s="9" t="s">
        <v>3119</v>
      </c>
      <c r="Z3150" s="9" t="s">
        <v>2996</v>
      </c>
      <c r="AD3150" t="s">
        <v>1168</v>
      </c>
      <c r="AF3150" t="s">
        <v>1168</v>
      </c>
      <c r="AI3150" s="21" t="s">
        <v>1168</v>
      </c>
      <c r="AJ3150" s="21" t="s">
        <v>1148</v>
      </c>
      <c r="AK3150">
        <v>24.738</v>
      </c>
      <c r="AL3150" s="21" t="s">
        <v>2996</v>
      </c>
      <c r="AM3150">
        <f>26.923-22.492</f>
        <v>4.4309999999999974</v>
      </c>
      <c r="AN3150" s="21">
        <v>3</v>
      </c>
      <c r="AO3150" s="21">
        <v>15</v>
      </c>
      <c r="AP3150">
        <v>90</v>
      </c>
      <c r="AQ3150" s="22" t="s">
        <v>3063</v>
      </c>
      <c r="AR3150" s="21" t="s">
        <v>3125</v>
      </c>
    </row>
    <row r="3151" spans="1:44" x14ac:dyDescent="0.2">
      <c r="A3151" s="21" t="s">
        <v>1768</v>
      </c>
      <c r="B3151" s="21" t="s">
        <v>1146</v>
      </c>
      <c r="C3151" s="21" t="s">
        <v>1149</v>
      </c>
      <c r="D3151" s="21" t="s">
        <v>1766</v>
      </c>
      <c r="E3151" s="21" t="s">
        <v>1767</v>
      </c>
      <c r="G3151" s="21" t="s">
        <v>1168</v>
      </c>
      <c r="H3151" s="21" t="s">
        <v>1168</v>
      </c>
      <c r="I3151" s="21" t="s">
        <v>3124</v>
      </c>
      <c r="L3151">
        <v>3400</v>
      </c>
      <c r="M3151" s="21" t="s">
        <v>1145</v>
      </c>
      <c r="O3151" s="21">
        <v>2001</v>
      </c>
      <c r="P3151">
        <v>2002</v>
      </c>
      <c r="Q3151" t="s">
        <v>3120</v>
      </c>
      <c r="R3151">
        <f t="shared" si="31"/>
        <v>120</v>
      </c>
      <c r="T3151" t="s">
        <v>3038</v>
      </c>
      <c r="U3151" s="21" t="s">
        <v>95</v>
      </c>
      <c r="X3151" s="9" t="s">
        <v>3119</v>
      </c>
      <c r="Z3151" s="9" t="s">
        <v>2996</v>
      </c>
      <c r="AA3151" t="s">
        <v>3126</v>
      </c>
      <c r="AB3151">
        <v>100</v>
      </c>
      <c r="AC3151">
        <v>1</v>
      </c>
      <c r="AD3151" t="s">
        <v>1168</v>
      </c>
      <c r="AF3151" t="s">
        <v>153</v>
      </c>
      <c r="AI3151" s="21" t="s">
        <v>1168</v>
      </c>
      <c r="AJ3151" s="21" t="s">
        <v>1148</v>
      </c>
      <c r="AK3151">
        <v>27.169</v>
      </c>
      <c r="AL3151" s="21" t="s">
        <v>2996</v>
      </c>
      <c r="AM3151">
        <v>0</v>
      </c>
      <c r="AN3151" s="21">
        <v>3</v>
      </c>
      <c r="AO3151" s="21">
        <v>15</v>
      </c>
      <c r="AP3151">
        <v>90</v>
      </c>
      <c r="AQ3151" s="22" t="s">
        <v>3063</v>
      </c>
      <c r="AR3151" s="21" t="s">
        <v>3125</v>
      </c>
    </row>
    <row r="3152" spans="1:44" x14ac:dyDescent="0.2">
      <c r="A3152" s="21" t="s">
        <v>1768</v>
      </c>
      <c r="B3152" s="21" t="s">
        <v>1146</v>
      </c>
      <c r="C3152" s="21" t="s">
        <v>1149</v>
      </c>
      <c r="D3152" s="21" t="s">
        <v>1766</v>
      </c>
      <c r="E3152" s="21" t="s">
        <v>1767</v>
      </c>
      <c r="G3152" s="21" t="s">
        <v>1168</v>
      </c>
      <c r="H3152" s="21" t="s">
        <v>1168</v>
      </c>
      <c r="I3152" s="21" t="s">
        <v>3124</v>
      </c>
      <c r="L3152">
        <v>3400</v>
      </c>
      <c r="M3152" s="21" t="s">
        <v>1145</v>
      </c>
      <c r="O3152" s="21">
        <v>2001</v>
      </c>
      <c r="P3152">
        <v>2002</v>
      </c>
      <c r="Q3152" t="s">
        <v>3120</v>
      </c>
      <c r="R3152">
        <f t="shared" si="31"/>
        <v>120</v>
      </c>
      <c r="T3152" t="s">
        <v>3038</v>
      </c>
      <c r="U3152" s="21" t="s">
        <v>95</v>
      </c>
      <c r="X3152" s="9" t="s">
        <v>3119</v>
      </c>
      <c r="Z3152" s="9" t="s">
        <v>2996</v>
      </c>
      <c r="AA3152" t="s">
        <v>3126</v>
      </c>
      <c r="AB3152">
        <v>500</v>
      </c>
      <c r="AC3152">
        <v>1</v>
      </c>
      <c r="AD3152" t="s">
        <v>1168</v>
      </c>
      <c r="AF3152" t="s">
        <v>153</v>
      </c>
      <c r="AI3152" s="21" t="s">
        <v>1168</v>
      </c>
      <c r="AJ3152" s="21" t="s">
        <v>1148</v>
      </c>
      <c r="AK3152">
        <v>44.862000000000002</v>
      </c>
      <c r="AL3152" s="21" t="s">
        <v>2996</v>
      </c>
      <c r="AM3152">
        <f>47.354-42.431</f>
        <v>4.9230000000000018</v>
      </c>
      <c r="AN3152" s="21">
        <v>3</v>
      </c>
      <c r="AO3152" s="21">
        <v>15</v>
      </c>
      <c r="AP3152">
        <v>90</v>
      </c>
      <c r="AQ3152" s="22" t="s">
        <v>3063</v>
      </c>
      <c r="AR3152" s="21" t="s">
        <v>3125</v>
      </c>
    </row>
    <row r="3153" spans="1:44" x14ac:dyDescent="0.2">
      <c r="A3153" s="21" t="s">
        <v>1768</v>
      </c>
      <c r="B3153" s="21" t="s">
        <v>1146</v>
      </c>
      <c r="C3153" s="21" t="s">
        <v>1149</v>
      </c>
      <c r="D3153" s="21" t="s">
        <v>1766</v>
      </c>
      <c r="E3153" s="21" t="s">
        <v>1767</v>
      </c>
      <c r="G3153" s="21" t="s">
        <v>1168</v>
      </c>
      <c r="H3153" s="21" t="s">
        <v>1168</v>
      </c>
      <c r="I3153" s="21" t="s">
        <v>3124</v>
      </c>
      <c r="L3153">
        <v>3400</v>
      </c>
      <c r="M3153" s="21" t="s">
        <v>1145</v>
      </c>
      <c r="O3153" s="21">
        <v>2001</v>
      </c>
      <c r="P3153">
        <v>2002</v>
      </c>
      <c r="Q3153" t="s">
        <v>3120</v>
      </c>
      <c r="R3153">
        <f t="shared" si="31"/>
        <v>120</v>
      </c>
      <c r="T3153" t="s">
        <v>3038</v>
      </c>
      <c r="U3153" s="21" t="s">
        <v>95</v>
      </c>
      <c r="X3153" s="9" t="s">
        <v>3119</v>
      </c>
      <c r="Z3153" s="9" t="s">
        <v>2996</v>
      </c>
      <c r="AA3153" t="s">
        <v>3126</v>
      </c>
      <c r="AB3153">
        <v>1000</v>
      </c>
      <c r="AC3153">
        <v>1</v>
      </c>
      <c r="AD3153" t="s">
        <v>1168</v>
      </c>
      <c r="AF3153" t="s">
        <v>153</v>
      </c>
      <c r="AI3153" s="21" t="s">
        <v>1168</v>
      </c>
      <c r="AJ3153" s="21" t="s">
        <v>1148</v>
      </c>
      <c r="AK3153">
        <v>38.215000000000003</v>
      </c>
      <c r="AL3153" s="21" t="s">
        <v>2996</v>
      </c>
      <c r="AM3153">
        <f>42.431-33.569</f>
        <v>8.8619999999999948</v>
      </c>
      <c r="AN3153" s="21">
        <v>3</v>
      </c>
      <c r="AO3153" s="21">
        <v>15</v>
      </c>
      <c r="AP3153">
        <v>90</v>
      </c>
      <c r="AQ3153" s="22" t="s">
        <v>3063</v>
      </c>
      <c r="AR3153" s="21" t="s">
        <v>3125</v>
      </c>
    </row>
    <row r="3154" spans="1:44" x14ac:dyDescent="0.2">
      <c r="A3154" s="21" t="s">
        <v>1768</v>
      </c>
      <c r="B3154" s="21" t="s">
        <v>1146</v>
      </c>
      <c r="C3154" s="21" t="s">
        <v>1149</v>
      </c>
      <c r="D3154" s="21" t="s">
        <v>1766</v>
      </c>
      <c r="E3154" s="21" t="s">
        <v>1767</v>
      </c>
      <c r="G3154" s="21" t="s">
        <v>1168</v>
      </c>
      <c r="H3154" s="21" t="s">
        <v>1168</v>
      </c>
      <c r="I3154" s="21" t="s">
        <v>3124</v>
      </c>
      <c r="L3154">
        <v>3400</v>
      </c>
      <c r="M3154" s="21" t="s">
        <v>1145</v>
      </c>
      <c r="O3154" s="21">
        <v>2001</v>
      </c>
      <c r="P3154">
        <v>2002</v>
      </c>
      <c r="Q3154" t="s">
        <v>3120</v>
      </c>
      <c r="R3154">
        <f>4*30</f>
        <v>120</v>
      </c>
      <c r="T3154" t="s">
        <v>3038</v>
      </c>
      <c r="U3154" s="21" t="s">
        <v>1147</v>
      </c>
      <c r="X3154" s="9" t="s">
        <v>3119</v>
      </c>
      <c r="Z3154" s="9" t="s">
        <v>2996</v>
      </c>
      <c r="AD3154" t="s">
        <v>1168</v>
      </c>
      <c r="AF3154" t="s">
        <v>1168</v>
      </c>
      <c r="AI3154" s="21" t="s">
        <v>1168</v>
      </c>
      <c r="AJ3154" s="21" t="s">
        <v>3123</v>
      </c>
      <c r="AK3154">
        <v>26.431999999999999</v>
      </c>
      <c r="AL3154" s="21" t="s">
        <v>2996</v>
      </c>
      <c r="AM3154">
        <f>32.062-21</f>
        <v>11.061999999999998</v>
      </c>
      <c r="AN3154" s="21">
        <v>3</v>
      </c>
      <c r="AO3154" s="21">
        <v>15</v>
      </c>
      <c r="AP3154">
        <v>90</v>
      </c>
      <c r="AQ3154" s="22" t="s">
        <v>3063</v>
      </c>
      <c r="AR3154" s="21" t="s">
        <v>3125</v>
      </c>
    </row>
    <row r="3155" spans="1:44" x14ac:dyDescent="0.2">
      <c r="A3155" s="21" t="s">
        <v>1768</v>
      </c>
      <c r="B3155" s="21" t="s">
        <v>1146</v>
      </c>
      <c r="C3155" s="21" t="s">
        <v>1149</v>
      </c>
      <c r="D3155" s="21" t="s">
        <v>1766</v>
      </c>
      <c r="E3155" s="21" t="s">
        <v>1767</v>
      </c>
      <c r="G3155" s="21" t="s">
        <v>1168</v>
      </c>
      <c r="H3155" s="21" t="s">
        <v>1168</v>
      </c>
      <c r="I3155" s="21" t="s">
        <v>3124</v>
      </c>
      <c r="L3155">
        <v>3400</v>
      </c>
      <c r="M3155" s="21" t="s">
        <v>1145</v>
      </c>
      <c r="O3155" s="21">
        <v>2001</v>
      </c>
      <c r="P3155">
        <v>2002</v>
      </c>
      <c r="Q3155" t="s">
        <v>3120</v>
      </c>
      <c r="R3155">
        <f t="shared" si="31"/>
        <v>120</v>
      </c>
      <c r="T3155" t="s">
        <v>3038</v>
      </c>
      <c r="U3155" s="21" t="s">
        <v>95</v>
      </c>
      <c r="X3155" s="9" t="s">
        <v>3119</v>
      </c>
      <c r="Z3155" s="9" t="s">
        <v>2996</v>
      </c>
      <c r="AA3155" t="s">
        <v>3126</v>
      </c>
      <c r="AB3155">
        <v>100</v>
      </c>
      <c r="AC3155">
        <v>1</v>
      </c>
      <c r="AD3155" t="s">
        <v>1168</v>
      </c>
      <c r="AF3155" t="s">
        <v>153</v>
      </c>
      <c r="AI3155" s="21" t="s">
        <v>1168</v>
      </c>
      <c r="AJ3155" s="21" t="s">
        <v>3123</v>
      </c>
      <c r="AK3155">
        <v>18.63</v>
      </c>
      <c r="AL3155" s="21" t="s">
        <v>2996</v>
      </c>
      <c r="AM3155">
        <f>19.519-17.642</f>
        <v>1.8769999999999989</v>
      </c>
      <c r="AN3155" s="21">
        <v>3</v>
      </c>
      <c r="AO3155" s="21">
        <v>15</v>
      </c>
      <c r="AP3155">
        <v>90</v>
      </c>
      <c r="AQ3155" s="22" t="s">
        <v>3063</v>
      </c>
      <c r="AR3155" s="21" t="s">
        <v>3125</v>
      </c>
    </row>
    <row r="3156" spans="1:44" x14ac:dyDescent="0.2">
      <c r="A3156" s="21" t="s">
        <v>1768</v>
      </c>
      <c r="B3156" s="21" t="s">
        <v>1146</v>
      </c>
      <c r="C3156" s="21" t="s">
        <v>1149</v>
      </c>
      <c r="D3156" s="21" t="s">
        <v>1766</v>
      </c>
      <c r="E3156" s="21" t="s">
        <v>1767</v>
      </c>
      <c r="G3156" s="21" t="s">
        <v>1168</v>
      </c>
      <c r="H3156" s="21" t="s">
        <v>1168</v>
      </c>
      <c r="I3156" s="21" t="s">
        <v>3124</v>
      </c>
      <c r="L3156">
        <v>3400</v>
      </c>
      <c r="M3156" s="21" t="s">
        <v>1145</v>
      </c>
      <c r="O3156" s="21">
        <v>2001</v>
      </c>
      <c r="P3156">
        <v>2002</v>
      </c>
      <c r="Q3156" t="s">
        <v>3120</v>
      </c>
      <c r="R3156">
        <f t="shared" si="31"/>
        <v>120</v>
      </c>
      <c r="T3156" t="s">
        <v>3038</v>
      </c>
      <c r="U3156" s="21" t="s">
        <v>95</v>
      </c>
      <c r="X3156" s="9" t="s">
        <v>3119</v>
      </c>
      <c r="Z3156" s="9" t="s">
        <v>2996</v>
      </c>
      <c r="AA3156" t="s">
        <v>3126</v>
      </c>
      <c r="AB3156">
        <v>500</v>
      </c>
      <c r="AC3156">
        <v>1</v>
      </c>
      <c r="AD3156" t="s">
        <v>1168</v>
      </c>
      <c r="AF3156" t="s">
        <v>153</v>
      </c>
      <c r="AI3156" s="21" t="s">
        <v>1168</v>
      </c>
      <c r="AJ3156" s="21" t="s">
        <v>3123</v>
      </c>
      <c r="AK3156">
        <v>22.481000000000002</v>
      </c>
      <c r="AL3156" s="21" t="s">
        <v>2996</v>
      </c>
      <c r="AM3156" s="21" t="s">
        <v>3006</v>
      </c>
      <c r="AN3156" s="21">
        <v>3</v>
      </c>
      <c r="AO3156" s="21">
        <v>15</v>
      </c>
      <c r="AP3156">
        <v>90</v>
      </c>
      <c r="AQ3156" s="22" t="s">
        <v>3063</v>
      </c>
      <c r="AR3156" s="21" t="s">
        <v>3125</v>
      </c>
    </row>
    <row r="3157" spans="1:44" x14ac:dyDescent="0.2">
      <c r="A3157" s="21" t="s">
        <v>1768</v>
      </c>
      <c r="B3157" s="21" t="s">
        <v>1146</v>
      </c>
      <c r="C3157" s="21" t="s">
        <v>1149</v>
      </c>
      <c r="D3157" s="21" t="s">
        <v>1766</v>
      </c>
      <c r="E3157" s="21" t="s">
        <v>1767</v>
      </c>
      <c r="G3157" s="21" t="s">
        <v>1168</v>
      </c>
      <c r="H3157" s="21" t="s">
        <v>1168</v>
      </c>
      <c r="I3157" s="21" t="s">
        <v>3124</v>
      </c>
      <c r="L3157">
        <v>3400</v>
      </c>
      <c r="M3157" s="21" t="s">
        <v>1145</v>
      </c>
      <c r="O3157" s="21">
        <v>2001</v>
      </c>
      <c r="P3157">
        <v>2002</v>
      </c>
      <c r="Q3157" t="s">
        <v>3120</v>
      </c>
      <c r="R3157">
        <f t="shared" si="31"/>
        <v>120</v>
      </c>
      <c r="T3157" t="s">
        <v>3038</v>
      </c>
      <c r="U3157" s="21" t="s">
        <v>95</v>
      </c>
      <c r="X3157" s="9" t="s">
        <v>3119</v>
      </c>
      <c r="Z3157" s="9" t="s">
        <v>2996</v>
      </c>
      <c r="AA3157" t="s">
        <v>3126</v>
      </c>
      <c r="AB3157">
        <v>1000</v>
      </c>
      <c r="AC3157">
        <v>1</v>
      </c>
      <c r="AD3157" t="s">
        <v>1168</v>
      </c>
      <c r="AF3157" t="s">
        <v>153</v>
      </c>
      <c r="AI3157" s="21" t="s">
        <v>1168</v>
      </c>
      <c r="AJ3157" s="21" t="s">
        <v>3123</v>
      </c>
      <c r="AK3157">
        <v>30.295999999999999</v>
      </c>
      <c r="AL3157" s="21" t="s">
        <v>2996</v>
      </c>
      <c r="AM3157">
        <f>32.358-28.704</f>
        <v>3.6539999999999964</v>
      </c>
      <c r="AN3157" s="21">
        <v>3</v>
      </c>
      <c r="AO3157" s="21">
        <v>15</v>
      </c>
      <c r="AP3157">
        <v>90</v>
      </c>
      <c r="AQ3157" s="22" t="s">
        <v>3063</v>
      </c>
      <c r="AR3157" s="21" t="s">
        <v>3125</v>
      </c>
    </row>
    <row r="3159" spans="1:44" x14ac:dyDescent="0.2">
      <c r="A3159" s="21" t="s">
        <v>1768</v>
      </c>
      <c r="B3159" s="21" t="s">
        <v>1146</v>
      </c>
      <c r="C3159" s="21" t="s">
        <v>1149</v>
      </c>
      <c r="D3159" s="21" t="s">
        <v>1766</v>
      </c>
      <c r="E3159" s="21" t="s">
        <v>1767</v>
      </c>
      <c r="G3159" s="21" t="s">
        <v>1168</v>
      </c>
      <c r="H3159" s="21" t="s">
        <v>1168</v>
      </c>
      <c r="I3159" s="21" t="s">
        <v>3122</v>
      </c>
      <c r="L3159">
        <v>3875</v>
      </c>
      <c r="M3159" s="21" t="s">
        <v>1145</v>
      </c>
      <c r="O3159" s="21">
        <v>2001</v>
      </c>
      <c r="P3159">
        <v>2002</v>
      </c>
      <c r="Q3159" t="s">
        <v>3120</v>
      </c>
      <c r="R3159">
        <f>4*30</f>
        <v>120</v>
      </c>
      <c r="T3159" t="s">
        <v>3038</v>
      </c>
      <c r="U3159" s="21" t="s">
        <v>1147</v>
      </c>
      <c r="X3159" s="9" t="s">
        <v>3119</v>
      </c>
      <c r="Z3159" s="9" t="s">
        <v>2996</v>
      </c>
      <c r="AD3159" t="s">
        <v>1168</v>
      </c>
      <c r="AF3159" t="s">
        <v>1168</v>
      </c>
      <c r="AI3159" s="21" t="s">
        <v>1168</v>
      </c>
      <c r="AJ3159" s="21" t="s">
        <v>1148</v>
      </c>
      <c r="AK3159">
        <v>46.698</v>
      </c>
      <c r="AL3159" s="21" t="s">
        <v>2996</v>
      </c>
      <c r="AM3159">
        <v>0</v>
      </c>
      <c r="AN3159" s="21">
        <v>3</v>
      </c>
      <c r="AO3159" s="21">
        <v>15</v>
      </c>
      <c r="AP3159">
        <v>90</v>
      </c>
      <c r="AQ3159" s="22" t="s">
        <v>3063</v>
      </c>
      <c r="AR3159" s="21" t="s">
        <v>3127</v>
      </c>
    </row>
    <row r="3160" spans="1:44" x14ac:dyDescent="0.2">
      <c r="A3160" s="21" t="s">
        <v>1768</v>
      </c>
      <c r="B3160" s="21" t="s">
        <v>1146</v>
      </c>
      <c r="C3160" s="21" t="s">
        <v>1149</v>
      </c>
      <c r="D3160" s="21" t="s">
        <v>1766</v>
      </c>
      <c r="E3160" s="21" t="s">
        <v>1767</v>
      </c>
      <c r="G3160" s="21" t="s">
        <v>1168</v>
      </c>
      <c r="H3160" s="21" t="s">
        <v>1168</v>
      </c>
      <c r="I3160" s="21" t="s">
        <v>3122</v>
      </c>
      <c r="L3160">
        <v>3875</v>
      </c>
      <c r="M3160" s="21" t="s">
        <v>1145</v>
      </c>
      <c r="O3160" s="21">
        <v>2001</v>
      </c>
      <c r="P3160">
        <v>2002</v>
      </c>
      <c r="Q3160" t="s">
        <v>3120</v>
      </c>
      <c r="R3160">
        <f t="shared" ref="R3160:R3174" si="32">4*30</f>
        <v>120</v>
      </c>
      <c r="T3160" t="s">
        <v>3038</v>
      </c>
      <c r="U3160" s="21" t="s">
        <v>95</v>
      </c>
      <c r="X3160" s="9" t="s">
        <v>3119</v>
      </c>
      <c r="Z3160" s="9" t="s">
        <v>2996</v>
      </c>
      <c r="AA3160" t="s">
        <v>1159</v>
      </c>
      <c r="AB3160">
        <v>100</v>
      </c>
      <c r="AC3160">
        <v>1</v>
      </c>
      <c r="AD3160" t="s">
        <v>1168</v>
      </c>
      <c r="AF3160" t="s">
        <v>153</v>
      </c>
      <c r="AI3160" s="21" t="s">
        <v>1168</v>
      </c>
      <c r="AJ3160" s="21" t="s">
        <v>1148</v>
      </c>
      <c r="AK3160">
        <v>70.754999999999995</v>
      </c>
      <c r="AL3160" s="21" t="s">
        <v>2996</v>
      </c>
      <c r="AM3160">
        <f>73.365-69.088</f>
        <v>4.277000000000001</v>
      </c>
      <c r="AN3160" s="21">
        <v>3</v>
      </c>
      <c r="AO3160" s="21">
        <v>15</v>
      </c>
      <c r="AP3160">
        <v>90</v>
      </c>
      <c r="AQ3160" s="22" t="s">
        <v>3063</v>
      </c>
      <c r="AR3160" s="21" t="s">
        <v>3127</v>
      </c>
    </row>
    <row r="3161" spans="1:44" x14ac:dyDescent="0.2">
      <c r="A3161" s="21" t="s">
        <v>1768</v>
      </c>
      <c r="B3161" s="21" t="s">
        <v>1146</v>
      </c>
      <c r="C3161" s="21" t="s">
        <v>1149</v>
      </c>
      <c r="D3161" s="21" t="s">
        <v>1766</v>
      </c>
      <c r="E3161" s="21" t="s">
        <v>1767</v>
      </c>
      <c r="G3161" s="21" t="s">
        <v>1168</v>
      </c>
      <c r="H3161" s="21" t="s">
        <v>1168</v>
      </c>
      <c r="I3161" s="21" t="s">
        <v>3122</v>
      </c>
      <c r="L3161">
        <v>3875</v>
      </c>
      <c r="M3161" s="21" t="s">
        <v>1145</v>
      </c>
      <c r="O3161" s="21">
        <v>2001</v>
      </c>
      <c r="P3161">
        <v>2002</v>
      </c>
      <c r="Q3161" t="s">
        <v>3120</v>
      </c>
      <c r="R3161">
        <f t="shared" si="32"/>
        <v>120</v>
      </c>
      <c r="T3161" t="s">
        <v>3038</v>
      </c>
      <c r="U3161" s="21" t="s">
        <v>95</v>
      </c>
      <c r="X3161" s="9" t="s">
        <v>3119</v>
      </c>
      <c r="Z3161" s="9" t="s">
        <v>2996</v>
      </c>
      <c r="AA3161" t="s">
        <v>1159</v>
      </c>
      <c r="AB3161">
        <v>500</v>
      </c>
      <c r="AC3161">
        <v>1</v>
      </c>
      <c r="AD3161" t="s">
        <v>1168</v>
      </c>
      <c r="AF3161" t="s">
        <v>153</v>
      </c>
      <c r="AI3161" s="21" t="s">
        <v>1168</v>
      </c>
      <c r="AJ3161" s="21" t="s">
        <v>1148</v>
      </c>
      <c r="AK3161">
        <v>60.189</v>
      </c>
      <c r="AL3161" s="21" t="s">
        <v>2996</v>
      </c>
      <c r="AM3161">
        <f>62.547-57.516</f>
        <v>5.0309999999999988</v>
      </c>
      <c r="AN3161" s="21">
        <v>3</v>
      </c>
      <c r="AO3161" s="21">
        <v>15</v>
      </c>
      <c r="AP3161">
        <v>90</v>
      </c>
      <c r="AQ3161" s="22" t="s">
        <v>3063</v>
      </c>
      <c r="AR3161" s="21" t="s">
        <v>3127</v>
      </c>
    </row>
    <row r="3162" spans="1:44" x14ac:dyDescent="0.2">
      <c r="A3162" s="21" t="s">
        <v>1768</v>
      </c>
      <c r="B3162" s="21" t="s">
        <v>1146</v>
      </c>
      <c r="C3162" s="21" t="s">
        <v>1149</v>
      </c>
      <c r="D3162" s="21" t="s">
        <v>1766</v>
      </c>
      <c r="E3162" s="21" t="s">
        <v>1767</v>
      </c>
      <c r="G3162" s="21" t="s">
        <v>1168</v>
      </c>
      <c r="H3162" s="21" t="s">
        <v>1168</v>
      </c>
      <c r="I3162" s="21" t="s">
        <v>3122</v>
      </c>
      <c r="L3162">
        <v>3875</v>
      </c>
      <c r="M3162" s="21" t="s">
        <v>1145</v>
      </c>
      <c r="O3162" s="21">
        <v>2001</v>
      </c>
      <c r="P3162">
        <v>2002</v>
      </c>
      <c r="Q3162" t="s">
        <v>3120</v>
      </c>
      <c r="R3162">
        <f t="shared" si="32"/>
        <v>120</v>
      </c>
      <c r="T3162" t="s">
        <v>3038</v>
      </c>
      <c r="U3162" s="21" t="s">
        <v>95</v>
      </c>
      <c r="X3162" s="9" t="s">
        <v>3119</v>
      </c>
      <c r="Z3162" s="9" t="s">
        <v>2996</v>
      </c>
      <c r="AA3162" t="s">
        <v>1159</v>
      </c>
      <c r="AB3162">
        <v>1000</v>
      </c>
      <c r="AC3162">
        <v>1</v>
      </c>
      <c r="AD3162" t="s">
        <v>1168</v>
      </c>
      <c r="AF3162" t="s">
        <v>153</v>
      </c>
      <c r="AI3162" s="21" t="s">
        <v>1168</v>
      </c>
      <c r="AJ3162" s="21" t="s">
        <v>1148</v>
      </c>
      <c r="AK3162">
        <v>55.472000000000001</v>
      </c>
      <c r="AL3162" s="21" t="s">
        <v>2996</v>
      </c>
      <c r="AM3162">
        <f>60.283-51.226</f>
        <v>9.0570000000000022</v>
      </c>
      <c r="AN3162" s="21">
        <v>3</v>
      </c>
      <c r="AO3162" s="21">
        <v>15</v>
      </c>
      <c r="AP3162">
        <v>90</v>
      </c>
      <c r="AQ3162" s="22" t="s">
        <v>3063</v>
      </c>
      <c r="AR3162" s="21" t="s">
        <v>3127</v>
      </c>
    </row>
    <row r="3163" spans="1:44" x14ac:dyDescent="0.2">
      <c r="A3163" s="21" t="s">
        <v>1768</v>
      </c>
      <c r="B3163" s="21" t="s">
        <v>1146</v>
      </c>
      <c r="C3163" s="21" t="s">
        <v>1149</v>
      </c>
      <c r="D3163" s="21" t="s">
        <v>1766</v>
      </c>
      <c r="E3163" s="21" t="s">
        <v>1767</v>
      </c>
      <c r="G3163" s="21" t="s">
        <v>1168</v>
      </c>
      <c r="H3163" s="21" t="s">
        <v>1168</v>
      </c>
      <c r="I3163" s="21" t="s">
        <v>3122</v>
      </c>
      <c r="L3163">
        <v>3875</v>
      </c>
      <c r="M3163" s="21" t="s">
        <v>1145</v>
      </c>
      <c r="O3163" s="21">
        <v>2001</v>
      </c>
      <c r="P3163">
        <v>2002</v>
      </c>
      <c r="Q3163" t="s">
        <v>3120</v>
      </c>
      <c r="R3163">
        <f>4*30</f>
        <v>120</v>
      </c>
      <c r="T3163" t="s">
        <v>3038</v>
      </c>
      <c r="U3163" s="21" t="s">
        <v>1147</v>
      </c>
      <c r="X3163" s="9" t="s">
        <v>3119</v>
      </c>
      <c r="Z3163" s="9" t="s">
        <v>2996</v>
      </c>
      <c r="AD3163" t="s">
        <v>1168</v>
      </c>
      <c r="AF3163" t="s">
        <v>1168</v>
      </c>
      <c r="AI3163" s="21" t="s">
        <v>1168</v>
      </c>
      <c r="AJ3163" s="21" t="s">
        <v>3123</v>
      </c>
      <c r="AK3163">
        <v>20.57</v>
      </c>
      <c r="AL3163" s="21" t="s">
        <v>2996</v>
      </c>
      <c r="AM3163">
        <f>21.559-19.582</f>
        <v>1.9770000000000003</v>
      </c>
      <c r="AN3163" s="21">
        <v>3</v>
      </c>
      <c r="AO3163" s="21">
        <v>15</v>
      </c>
      <c r="AP3163">
        <v>90</v>
      </c>
      <c r="AQ3163" s="22" t="s">
        <v>3063</v>
      </c>
      <c r="AR3163" s="21" t="s">
        <v>3127</v>
      </c>
    </row>
    <row r="3164" spans="1:44" x14ac:dyDescent="0.2">
      <c r="A3164" s="21" t="s">
        <v>1768</v>
      </c>
      <c r="B3164" s="21" t="s">
        <v>1146</v>
      </c>
      <c r="C3164" s="21" t="s">
        <v>1149</v>
      </c>
      <c r="D3164" s="21" t="s">
        <v>1766</v>
      </c>
      <c r="E3164" s="21" t="s">
        <v>1767</v>
      </c>
      <c r="G3164" s="21" t="s">
        <v>1168</v>
      </c>
      <c r="H3164" s="21" t="s">
        <v>1168</v>
      </c>
      <c r="I3164" s="21" t="s">
        <v>3122</v>
      </c>
      <c r="L3164">
        <v>3875</v>
      </c>
      <c r="M3164" s="21" t="s">
        <v>1145</v>
      </c>
      <c r="O3164" s="21">
        <v>2001</v>
      </c>
      <c r="P3164">
        <v>2002</v>
      </c>
      <c r="Q3164" t="s">
        <v>3120</v>
      </c>
      <c r="R3164">
        <f t="shared" si="32"/>
        <v>120</v>
      </c>
      <c r="T3164" t="s">
        <v>3038</v>
      </c>
      <c r="U3164" s="21" t="s">
        <v>95</v>
      </c>
      <c r="X3164" s="9" t="s">
        <v>3119</v>
      </c>
      <c r="Z3164" s="9" t="s">
        <v>2996</v>
      </c>
      <c r="AA3164" t="s">
        <v>1159</v>
      </c>
      <c r="AB3164">
        <v>100</v>
      </c>
      <c r="AC3164">
        <v>1</v>
      </c>
      <c r="AD3164" t="s">
        <v>1168</v>
      </c>
      <c r="AF3164" t="s">
        <v>153</v>
      </c>
      <c r="AI3164" s="21" t="s">
        <v>1168</v>
      </c>
      <c r="AJ3164" s="21" t="s">
        <v>3123</v>
      </c>
      <c r="AK3164">
        <v>16.806000000000001</v>
      </c>
      <c r="AL3164" s="21" t="s">
        <v>2996</v>
      </c>
      <c r="AM3164" s="21">
        <f>19.582-13.878</f>
        <v>5.7040000000000006</v>
      </c>
      <c r="AN3164" s="21">
        <v>3</v>
      </c>
      <c r="AO3164" s="21">
        <v>15</v>
      </c>
      <c r="AP3164">
        <v>90</v>
      </c>
      <c r="AQ3164" s="22" t="s">
        <v>3063</v>
      </c>
      <c r="AR3164" s="21" t="s">
        <v>3127</v>
      </c>
    </row>
    <row r="3165" spans="1:44" x14ac:dyDescent="0.2">
      <c r="A3165" s="21" t="s">
        <v>1768</v>
      </c>
      <c r="B3165" s="21" t="s">
        <v>1146</v>
      </c>
      <c r="C3165" s="21" t="s">
        <v>1149</v>
      </c>
      <c r="D3165" s="21" t="s">
        <v>1766</v>
      </c>
      <c r="E3165" s="21" t="s">
        <v>1767</v>
      </c>
      <c r="G3165" s="21" t="s">
        <v>1168</v>
      </c>
      <c r="H3165" s="21" t="s">
        <v>1168</v>
      </c>
      <c r="I3165" s="21" t="s">
        <v>3122</v>
      </c>
      <c r="L3165">
        <v>3875</v>
      </c>
      <c r="M3165" s="21" t="s">
        <v>1145</v>
      </c>
      <c r="O3165" s="21">
        <v>2001</v>
      </c>
      <c r="P3165">
        <v>2002</v>
      </c>
      <c r="Q3165" t="s">
        <v>3120</v>
      </c>
      <c r="R3165">
        <f t="shared" si="32"/>
        <v>120</v>
      </c>
      <c r="T3165" t="s">
        <v>3038</v>
      </c>
      <c r="U3165" s="21" t="s">
        <v>95</v>
      </c>
      <c r="X3165" s="9" t="s">
        <v>3119</v>
      </c>
      <c r="Z3165" s="9" t="s">
        <v>2996</v>
      </c>
      <c r="AA3165" t="s">
        <v>1159</v>
      </c>
      <c r="AB3165">
        <v>500</v>
      </c>
      <c r="AC3165">
        <v>1</v>
      </c>
      <c r="AD3165" t="s">
        <v>1168</v>
      </c>
      <c r="AF3165" t="s">
        <v>153</v>
      </c>
      <c r="AI3165" s="21" t="s">
        <v>1168</v>
      </c>
      <c r="AJ3165" s="21" t="s">
        <v>3123</v>
      </c>
      <c r="AK3165">
        <v>20.951000000000001</v>
      </c>
      <c r="AL3165" s="21" t="s">
        <v>2996</v>
      </c>
      <c r="AM3165" s="21">
        <f>22.395-19.582</f>
        <v>2.8129999999999988</v>
      </c>
      <c r="AN3165" s="21">
        <v>3</v>
      </c>
      <c r="AO3165" s="21">
        <v>15</v>
      </c>
      <c r="AP3165">
        <v>90</v>
      </c>
      <c r="AQ3165" s="22" t="s">
        <v>3063</v>
      </c>
      <c r="AR3165" s="21" t="s">
        <v>3127</v>
      </c>
    </row>
    <row r="3166" spans="1:44" x14ac:dyDescent="0.2">
      <c r="A3166" s="21" t="s">
        <v>1768</v>
      </c>
      <c r="B3166" s="21" t="s">
        <v>1146</v>
      </c>
      <c r="C3166" s="21" t="s">
        <v>1149</v>
      </c>
      <c r="D3166" s="21" t="s">
        <v>1766</v>
      </c>
      <c r="E3166" s="21" t="s">
        <v>1767</v>
      </c>
      <c r="G3166" s="21" t="s">
        <v>1168</v>
      </c>
      <c r="H3166" s="21" t="s">
        <v>1168</v>
      </c>
      <c r="I3166" s="21" t="s">
        <v>3122</v>
      </c>
      <c r="L3166">
        <v>3875</v>
      </c>
      <c r="M3166" s="21" t="s">
        <v>1145</v>
      </c>
      <c r="O3166" s="21">
        <v>2001</v>
      </c>
      <c r="P3166">
        <v>2002</v>
      </c>
      <c r="Q3166" t="s">
        <v>3120</v>
      </c>
      <c r="R3166">
        <f t="shared" si="32"/>
        <v>120</v>
      </c>
      <c r="T3166" t="s">
        <v>3038</v>
      </c>
      <c r="U3166" s="21" t="s">
        <v>95</v>
      </c>
      <c r="X3166" s="9" t="s">
        <v>3119</v>
      </c>
      <c r="Z3166" s="9" t="s">
        <v>2996</v>
      </c>
      <c r="AA3166" t="s">
        <v>1159</v>
      </c>
      <c r="AB3166">
        <v>1000</v>
      </c>
      <c r="AC3166">
        <v>1</v>
      </c>
      <c r="AD3166" t="s">
        <v>1168</v>
      </c>
      <c r="AF3166" t="s">
        <v>153</v>
      </c>
      <c r="AI3166" s="21" t="s">
        <v>1168</v>
      </c>
      <c r="AJ3166" s="21" t="s">
        <v>3123</v>
      </c>
      <c r="AK3166">
        <v>18.669</v>
      </c>
      <c r="AL3166" s="21" t="s">
        <v>2996</v>
      </c>
      <c r="AM3166">
        <f>21.255-16.008</f>
        <v>5.2469999999999999</v>
      </c>
      <c r="AN3166" s="21">
        <v>3</v>
      </c>
      <c r="AO3166" s="21">
        <v>15</v>
      </c>
      <c r="AP3166">
        <v>90</v>
      </c>
      <c r="AQ3166" s="22" t="s">
        <v>3063</v>
      </c>
      <c r="AR3166" s="21" t="s">
        <v>3127</v>
      </c>
    </row>
    <row r="3167" spans="1:44" x14ac:dyDescent="0.2">
      <c r="A3167" s="21" t="s">
        <v>1768</v>
      </c>
      <c r="B3167" s="21" t="s">
        <v>1146</v>
      </c>
      <c r="C3167" s="21" t="s">
        <v>1149</v>
      </c>
      <c r="D3167" s="21" t="s">
        <v>1766</v>
      </c>
      <c r="E3167" s="21" t="s">
        <v>1767</v>
      </c>
      <c r="G3167" s="21" t="s">
        <v>1168</v>
      </c>
      <c r="H3167" s="21" t="s">
        <v>1168</v>
      </c>
      <c r="I3167" s="21" t="s">
        <v>3124</v>
      </c>
      <c r="L3167">
        <v>3400</v>
      </c>
      <c r="M3167" s="21" t="s">
        <v>1145</v>
      </c>
      <c r="O3167" s="21">
        <v>2001</v>
      </c>
      <c r="P3167">
        <v>2002</v>
      </c>
      <c r="Q3167" t="s">
        <v>3120</v>
      </c>
      <c r="R3167">
        <f>4*30</f>
        <v>120</v>
      </c>
      <c r="T3167" t="s">
        <v>3038</v>
      </c>
      <c r="U3167" s="21" t="s">
        <v>1147</v>
      </c>
      <c r="X3167" s="9" t="s">
        <v>3119</v>
      </c>
      <c r="Z3167" s="9" t="s">
        <v>2996</v>
      </c>
      <c r="AD3167" t="s">
        <v>1168</v>
      </c>
      <c r="AF3167" t="s">
        <v>1168</v>
      </c>
      <c r="AI3167" s="21" t="s">
        <v>1168</v>
      </c>
      <c r="AJ3167" s="21" t="s">
        <v>1148</v>
      </c>
      <c r="AK3167">
        <v>26.013000000000002</v>
      </c>
      <c r="AL3167" s="21" t="s">
        <v>2996</v>
      </c>
      <c r="AM3167">
        <f>28.386-24.209</f>
        <v>4.1769999999999996</v>
      </c>
      <c r="AN3167" s="21">
        <v>3</v>
      </c>
      <c r="AO3167" s="21">
        <v>15</v>
      </c>
      <c r="AP3167">
        <v>90</v>
      </c>
      <c r="AQ3167" s="22" t="s">
        <v>3063</v>
      </c>
      <c r="AR3167" s="21" t="s">
        <v>3127</v>
      </c>
    </row>
    <row r="3168" spans="1:44" x14ac:dyDescent="0.2">
      <c r="A3168" s="21" t="s">
        <v>1768</v>
      </c>
      <c r="B3168" s="21" t="s">
        <v>1146</v>
      </c>
      <c r="C3168" s="21" t="s">
        <v>1149</v>
      </c>
      <c r="D3168" s="21" t="s">
        <v>1766</v>
      </c>
      <c r="E3168" s="21" t="s">
        <v>1767</v>
      </c>
      <c r="G3168" s="21" t="s">
        <v>1168</v>
      </c>
      <c r="H3168" s="21" t="s">
        <v>1168</v>
      </c>
      <c r="I3168" s="21" t="s">
        <v>3124</v>
      </c>
      <c r="L3168">
        <v>3400</v>
      </c>
      <c r="M3168" s="21" t="s">
        <v>1145</v>
      </c>
      <c r="O3168" s="21">
        <v>2001</v>
      </c>
      <c r="P3168">
        <v>2002</v>
      </c>
      <c r="Q3168" t="s">
        <v>3120</v>
      </c>
      <c r="R3168">
        <f t="shared" si="32"/>
        <v>120</v>
      </c>
      <c r="T3168" t="s">
        <v>3038</v>
      </c>
      <c r="U3168" s="21" t="s">
        <v>95</v>
      </c>
      <c r="X3168" s="9" t="s">
        <v>3119</v>
      </c>
      <c r="Z3168" s="9" t="s">
        <v>2996</v>
      </c>
      <c r="AA3168" t="s">
        <v>1159</v>
      </c>
      <c r="AB3168">
        <v>100</v>
      </c>
      <c r="AC3168">
        <v>1</v>
      </c>
      <c r="AD3168" t="s">
        <v>1168</v>
      </c>
      <c r="AF3168" t="s">
        <v>153</v>
      </c>
      <c r="AI3168" s="21" t="s">
        <v>1168</v>
      </c>
      <c r="AJ3168" s="21" t="s">
        <v>1148</v>
      </c>
      <c r="AK3168">
        <v>42.436999999999998</v>
      </c>
      <c r="AL3168" s="21" t="s">
        <v>2996</v>
      </c>
      <c r="AM3168" s="21" t="s">
        <v>3006</v>
      </c>
      <c r="AN3168" s="21">
        <v>3</v>
      </c>
      <c r="AO3168" s="21">
        <v>15</v>
      </c>
      <c r="AP3168">
        <v>90</v>
      </c>
      <c r="AQ3168" s="22" t="s">
        <v>3063</v>
      </c>
      <c r="AR3168" s="21" t="s">
        <v>3127</v>
      </c>
    </row>
    <row r="3169" spans="1:44" x14ac:dyDescent="0.2">
      <c r="A3169" s="21" t="s">
        <v>1768</v>
      </c>
      <c r="B3169" s="21" t="s">
        <v>1146</v>
      </c>
      <c r="C3169" s="21" t="s">
        <v>1149</v>
      </c>
      <c r="D3169" s="21" t="s">
        <v>1766</v>
      </c>
      <c r="E3169" s="21" t="s">
        <v>1767</v>
      </c>
      <c r="G3169" s="21" t="s">
        <v>1168</v>
      </c>
      <c r="H3169" s="21" t="s">
        <v>1168</v>
      </c>
      <c r="I3169" s="21" t="s">
        <v>3124</v>
      </c>
      <c r="L3169">
        <v>3400</v>
      </c>
      <c r="M3169" s="21" t="s">
        <v>1145</v>
      </c>
      <c r="O3169" s="21">
        <v>2001</v>
      </c>
      <c r="P3169">
        <v>2002</v>
      </c>
      <c r="Q3169" t="s">
        <v>3120</v>
      </c>
      <c r="R3169">
        <f t="shared" si="32"/>
        <v>120</v>
      </c>
      <c r="T3169" t="s">
        <v>3038</v>
      </c>
      <c r="U3169" s="21" t="s">
        <v>95</v>
      </c>
      <c r="X3169" s="9" t="s">
        <v>3119</v>
      </c>
      <c r="Z3169" s="9" t="s">
        <v>2996</v>
      </c>
      <c r="AA3169" t="s">
        <v>1159</v>
      </c>
      <c r="AB3169">
        <v>500</v>
      </c>
      <c r="AC3169">
        <v>1</v>
      </c>
      <c r="AD3169" t="s">
        <v>1168</v>
      </c>
      <c r="AF3169" t="s">
        <v>153</v>
      </c>
      <c r="AI3169" s="21" t="s">
        <v>1168</v>
      </c>
      <c r="AJ3169" s="21" t="s">
        <v>1148</v>
      </c>
      <c r="AK3169">
        <v>39.777999999999999</v>
      </c>
      <c r="AL3169" s="21" t="s">
        <v>2996</v>
      </c>
      <c r="AM3169">
        <f>46.614-33.323</f>
        <v>13.290999999999997</v>
      </c>
      <c r="AN3169" s="21">
        <v>3</v>
      </c>
      <c r="AO3169" s="21">
        <v>15</v>
      </c>
      <c r="AP3169">
        <v>90</v>
      </c>
      <c r="AQ3169" s="22" t="s">
        <v>3063</v>
      </c>
      <c r="AR3169" s="21" t="s">
        <v>3127</v>
      </c>
    </row>
    <row r="3170" spans="1:44" x14ac:dyDescent="0.2">
      <c r="A3170" s="21" t="s">
        <v>1768</v>
      </c>
      <c r="B3170" s="21" t="s">
        <v>1146</v>
      </c>
      <c r="C3170" s="21" t="s">
        <v>1149</v>
      </c>
      <c r="D3170" s="21" t="s">
        <v>1766</v>
      </c>
      <c r="E3170" s="21" t="s">
        <v>1767</v>
      </c>
      <c r="G3170" s="21" t="s">
        <v>1168</v>
      </c>
      <c r="H3170" s="21" t="s">
        <v>1168</v>
      </c>
      <c r="I3170" s="21" t="s">
        <v>3124</v>
      </c>
      <c r="L3170">
        <v>3400</v>
      </c>
      <c r="M3170" s="21" t="s">
        <v>1145</v>
      </c>
      <c r="O3170" s="21">
        <v>2001</v>
      </c>
      <c r="P3170">
        <v>2002</v>
      </c>
      <c r="Q3170" t="s">
        <v>3120</v>
      </c>
      <c r="R3170">
        <f t="shared" si="32"/>
        <v>120</v>
      </c>
      <c r="T3170" t="s">
        <v>3038</v>
      </c>
      <c r="U3170" s="21" t="s">
        <v>95</v>
      </c>
      <c r="X3170" s="9" t="s">
        <v>3119</v>
      </c>
      <c r="Z3170" s="9" t="s">
        <v>2996</v>
      </c>
      <c r="AA3170" t="s">
        <v>1159</v>
      </c>
      <c r="AB3170">
        <v>1000</v>
      </c>
      <c r="AC3170">
        <v>1</v>
      </c>
      <c r="AD3170" t="s">
        <v>1168</v>
      </c>
      <c r="AF3170" t="s">
        <v>153</v>
      </c>
      <c r="AI3170" s="21" t="s">
        <v>1168</v>
      </c>
      <c r="AJ3170" s="21" t="s">
        <v>1148</v>
      </c>
      <c r="AK3170">
        <v>26.582000000000001</v>
      </c>
      <c r="AL3170" s="21" t="s">
        <v>2996</v>
      </c>
      <c r="AM3170">
        <f>29.146-24.209</f>
        <v>4.9370000000000012</v>
      </c>
      <c r="AN3170" s="21">
        <v>3</v>
      </c>
      <c r="AO3170" s="21">
        <v>15</v>
      </c>
      <c r="AP3170">
        <v>90</v>
      </c>
      <c r="AQ3170" s="22" t="s">
        <v>3063</v>
      </c>
      <c r="AR3170" s="21" t="s">
        <v>3127</v>
      </c>
    </row>
    <row r="3171" spans="1:44" x14ac:dyDescent="0.2">
      <c r="A3171" s="21" t="s">
        <v>1768</v>
      </c>
      <c r="B3171" s="21" t="s">
        <v>1146</v>
      </c>
      <c r="C3171" s="21" t="s">
        <v>1149</v>
      </c>
      <c r="D3171" s="21" t="s">
        <v>1766</v>
      </c>
      <c r="E3171" s="21" t="s">
        <v>1767</v>
      </c>
      <c r="G3171" s="21" t="s">
        <v>1168</v>
      </c>
      <c r="H3171" s="21" t="s">
        <v>1168</v>
      </c>
      <c r="I3171" s="21" t="s">
        <v>3124</v>
      </c>
      <c r="L3171">
        <v>3400</v>
      </c>
      <c r="M3171" s="21" t="s">
        <v>1145</v>
      </c>
      <c r="O3171" s="21">
        <v>2001</v>
      </c>
      <c r="P3171">
        <v>2002</v>
      </c>
      <c r="Q3171" t="s">
        <v>3120</v>
      </c>
      <c r="R3171">
        <f>4*30</f>
        <v>120</v>
      </c>
      <c r="T3171" t="s">
        <v>3038</v>
      </c>
      <c r="U3171" s="21" t="s">
        <v>1147</v>
      </c>
      <c r="X3171" s="9" t="s">
        <v>3119</v>
      </c>
      <c r="Z3171" s="9" t="s">
        <v>2996</v>
      </c>
      <c r="AD3171" t="s">
        <v>1168</v>
      </c>
      <c r="AF3171" t="s">
        <v>1168</v>
      </c>
      <c r="AI3171" s="21" t="s">
        <v>1168</v>
      </c>
      <c r="AJ3171" s="21" t="s">
        <v>3123</v>
      </c>
      <c r="AK3171">
        <v>26.463999999999999</v>
      </c>
      <c r="AL3171" s="21" t="s">
        <v>2996</v>
      </c>
      <c r="AM3171">
        <f>32.053-20.951</f>
        <v>11.101999999999997</v>
      </c>
      <c r="AN3171" s="21">
        <v>3</v>
      </c>
      <c r="AO3171" s="21">
        <v>15</v>
      </c>
      <c r="AP3171">
        <v>90</v>
      </c>
      <c r="AQ3171" s="22" t="s">
        <v>3063</v>
      </c>
      <c r="AR3171" s="21" t="s">
        <v>3127</v>
      </c>
    </row>
    <row r="3172" spans="1:44" x14ac:dyDescent="0.2">
      <c r="A3172" s="21" t="s">
        <v>1768</v>
      </c>
      <c r="B3172" s="21" t="s">
        <v>1146</v>
      </c>
      <c r="C3172" s="21" t="s">
        <v>1149</v>
      </c>
      <c r="D3172" s="21" t="s">
        <v>1766</v>
      </c>
      <c r="E3172" s="21" t="s">
        <v>1767</v>
      </c>
      <c r="G3172" s="21" t="s">
        <v>1168</v>
      </c>
      <c r="H3172" s="21" t="s">
        <v>1168</v>
      </c>
      <c r="I3172" s="21" t="s">
        <v>3124</v>
      </c>
      <c r="L3172">
        <v>3400</v>
      </c>
      <c r="M3172" s="21" t="s">
        <v>1145</v>
      </c>
      <c r="O3172" s="21">
        <v>2001</v>
      </c>
      <c r="P3172">
        <v>2002</v>
      </c>
      <c r="Q3172" t="s">
        <v>3120</v>
      </c>
      <c r="R3172">
        <f t="shared" si="32"/>
        <v>120</v>
      </c>
      <c r="T3172" t="s">
        <v>3038</v>
      </c>
      <c r="U3172" s="21" t="s">
        <v>95</v>
      </c>
      <c r="X3172" s="9" t="s">
        <v>3119</v>
      </c>
      <c r="Z3172" s="9" t="s">
        <v>2996</v>
      </c>
      <c r="AA3172" t="s">
        <v>1159</v>
      </c>
      <c r="AB3172">
        <v>100</v>
      </c>
      <c r="AC3172">
        <v>1</v>
      </c>
      <c r="AD3172" t="s">
        <v>1168</v>
      </c>
      <c r="AF3172" t="s">
        <v>153</v>
      </c>
      <c r="AI3172" s="21" t="s">
        <v>1168</v>
      </c>
      <c r="AJ3172" s="21" t="s">
        <v>3123</v>
      </c>
      <c r="AK3172">
        <v>16.007999999999999</v>
      </c>
      <c r="AL3172" s="21" t="s">
        <v>2996</v>
      </c>
      <c r="AM3172" s="21" t="s">
        <v>3006</v>
      </c>
      <c r="AN3172" s="21">
        <v>3</v>
      </c>
      <c r="AO3172" s="21">
        <v>15</v>
      </c>
      <c r="AP3172">
        <v>90</v>
      </c>
      <c r="AQ3172" s="22" t="s">
        <v>3063</v>
      </c>
      <c r="AR3172" s="21" t="s">
        <v>3127</v>
      </c>
    </row>
    <row r="3173" spans="1:44" x14ac:dyDescent="0.2">
      <c r="A3173" s="21" t="s">
        <v>1768</v>
      </c>
      <c r="B3173" s="21" t="s">
        <v>1146</v>
      </c>
      <c r="C3173" s="21" t="s">
        <v>1149</v>
      </c>
      <c r="D3173" s="21" t="s">
        <v>1766</v>
      </c>
      <c r="E3173" s="21" t="s">
        <v>1767</v>
      </c>
      <c r="G3173" s="21" t="s">
        <v>1168</v>
      </c>
      <c r="H3173" s="21" t="s">
        <v>1168</v>
      </c>
      <c r="I3173" s="21" t="s">
        <v>3124</v>
      </c>
      <c r="L3173">
        <v>3400</v>
      </c>
      <c r="M3173" s="21" t="s">
        <v>1145</v>
      </c>
      <c r="O3173" s="21">
        <v>2001</v>
      </c>
      <c r="P3173">
        <v>2002</v>
      </c>
      <c r="Q3173" t="s">
        <v>3120</v>
      </c>
      <c r="R3173">
        <f t="shared" si="32"/>
        <v>120</v>
      </c>
      <c r="T3173" t="s">
        <v>3038</v>
      </c>
      <c r="U3173" s="21" t="s">
        <v>95</v>
      </c>
      <c r="X3173" s="9" t="s">
        <v>3119</v>
      </c>
      <c r="Z3173" s="9" t="s">
        <v>2996</v>
      </c>
      <c r="AA3173" t="s">
        <v>1159</v>
      </c>
      <c r="AB3173">
        <v>500</v>
      </c>
      <c r="AC3173">
        <v>1</v>
      </c>
      <c r="AD3173" t="s">
        <v>1168</v>
      </c>
      <c r="AF3173" t="s">
        <v>153</v>
      </c>
      <c r="AI3173" s="21" t="s">
        <v>1168</v>
      </c>
      <c r="AJ3173" s="21" t="s">
        <v>3123</v>
      </c>
      <c r="AK3173">
        <v>25.323</v>
      </c>
      <c r="AL3173" s="21" t="s">
        <v>2996</v>
      </c>
      <c r="AM3173" s="21">
        <f>27.49-23.156</f>
        <v>4.3339999999999996</v>
      </c>
      <c r="AN3173" s="21">
        <v>3</v>
      </c>
      <c r="AO3173" s="21">
        <v>15</v>
      </c>
      <c r="AP3173">
        <v>90</v>
      </c>
      <c r="AQ3173" s="22" t="s">
        <v>3063</v>
      </c>
      <c r="AR3173" s="21" t="s">
        <v>3127</v>
      </c>
    </row>
    <row r="3174" spans="1:44" x14ac:dyDescent="0.2">
      <c r="A3174" s="21" t="s">
        <v>1768</v>
      </c>
      <c r="B3174" s="21" t="s">
        <v>1146</v>
      </c>
      <c r="C3174" s="21" t="s">
        <v>1149</v>
      </c>
      <c r="D3174" s="21" t="s">
        <v>1766</v>
      </c>
      <c r="E3174" s="21" t="s">
        <v>1767</v>
      </c>
      <c r="G3174" s="21" t="s">
        <v>1168</v>
      </c>
      <c r="H3174" s="21" t="s">
        <v>1168</v>
      </c>
      <c r="I3174" s="21" t="s">
        <v>3124</v>
      </c>
      <c r="L3174">
        <v>3400</v>
      </c>
      <c r="M3174" s="21" t="s">
        <v>1145</v>
      </c>
      <c r="O3174" s="21">
        <v>2001</v>
      </c>
      <c r="P3174">
        <v>2002</v>
      </c>
      <c r="Q3174" t="s">
        <v>3120</v>
      </c>
      <c r="R3174">
        <f t="shared" si="32"/>
        <v>120</v>
      </c>
      <c r="T3174" t="s">
        <v>3038</v>
      </c>
      <c r="U3174" s="21" t="s">
        <v>95</v>
      </c>
      <c r="X3174" s="9" t="s">
        <v>3119</v>
      </c>
      <c r="Z3174" s="9" t="s">
        <v>2996</v>
      </c>
      <c r="AA3174" t="s">
        <v>1159</v>
      </c>
      <c r="AB3174">
        <v>1000</v>
      </c>
      <c r="AC3174">
        <v>1</v>
      </c>
      <c r="AD3174" t="s">
        <v>1168</v>
      </c>
      <c r="AF3174" t="s">
        <v>153</v>
      </c>
      <c r="AI3174" s="21" t="s">
        <v>1168</v>
      </c>
      <c r="AJ3174" s="21" t="s">
        <v>3123</v>
      </c>
      <c r="AK3174">
        <v>27.795000000000002</v>
      </c>
      <c r="AL3174" s="21" t="s">
        <v>2996</v>
      </c>
      <c r="AM3174" s="21" t="s">
        <v>3006</v>
      </c>
      <c r="AN3174" s="21">
        <v>3</v>
      </c>
      <c r="AO3174" s="21">
        <v>15</v>
      </c>
      <c r="AP3174">
        <v>90</v>
      </c>
      <c r="AQ3174" s="22" t="s">
        <v>3063</v>
      </c>
      <c r="AR3174" s="21" t="s">
        <v>3127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2022-10-23T00:05:08Z</dcterms:modified>
</cp:coreProperties>
</file>