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DF2D58F8-4269-2644-913B-E8A28486DA2F}" xr6:coauthVersionLast="47" xr6:coauthVersionMax="47" xr10:uidLastSave="{00000000-0000-0000-0000-000000000000}"/>
  <bookViews>
    <workbookView xWindow="14840" yWindow="460" windowWidth="23380" windowHeight="1558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<sst xmlns="http://schemas.openxmlformats.org/spreadsheetml/2006/main" count="18348" uniqueCount="1855">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</sst>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D169" workbookViewId="0">
      <selection activeCell="I193" sqref="I193:J193"/>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N180" t="s">
        <v>1814</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572</v>
      </c>
      <c r="L181" t="s">
        <v>1816</v>
      </c>
      <c r="M181" t="s">
        <v>1815</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572</v>
      </c>
      <c r="L186" t="s">
        <v>1816</v>
      </c>
      <c r="M186" t="s">
        <v>1815</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572</v>
      </c>
      <c r="L187" t="s">
        <v>1831</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N189" t="s">
        <v>1814</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N191" t="s">
        <v>1814</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885"/>
  <sheetViews>
    <sheetView tabSelected="1" topLeftCell="AL1" zoomScale="113" workbookViewId="0">
      <pane ySplit="1" topLeftCell="A878" activePane="bottomLeft" state="frozen"/>
      <selection activeCell="W1" sqref="W1"/>
      <selection pane="bottomLeft" activeCell="AR888" sqref="AR88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14" customFormat="1" x14ac:dyDescent="0.2">
      <c r="A492" s="14" t="s">
        <v>1760</v>
      </c>
      <c r="B492" s="15" t="s">
        <v>1672</v>
      </c>
      <c r="C492" s="15" t="s">
        <v>1675</v>
      </c>
      <c r="D492" s="14" t="s">
        <v>1761</v>
      </c>
      <c r="E492" s="14" t="s">
        <v>1762</v>
      </c>
      <c r="G492" s="15" t="s">
        <v>1694</v>
      </c>
      <c r="H492" s="15" t="s">
        <v>1694</v>
      </c>
      <c r="I492" s="18" t="s">
        <v>1763</v>
      </c>
      <c r="J492" s="14">
        <v>35.25</v>
      </c>
      <c r="K492" s="14">
        <v>51.75</v>
      </c>
      <c r="L492" s="14">
        <v>1690</v>
      </c>
      <c r="M492" s="15" t="s">
        <v>1671</v>
      </c>
      <c r="O492" s="14">
        <v>2007</v>
      </c>
      <c r="U492" s="15" t="s">
        <v>1839</v>
      </c>
      <c r="V492" s="12" t="s">
        <v>1764</v>
      </c>
      <c r="W492" s="15">
        <v>9</v>
      </c>
      <c r="X492" s="12" t="s">
        <v>1730</v>
      </c>
      <c r="Y492" s="14" t="s">
        <v>1834</v>
      </c>
      <c r="Z492" s="14">
        <v>12</v>
      </c>
      <c r="AD492" s="15" t="s">
        <v>1694</v>
      </c>
      <c r="AI492" s="14" t="s">
        <v>158</v>
      </c>
      <c r="AJ492" s="15" t="s">
        <v>1807</v>
      </c>
      <c r="AK492" s="14">
        <v>32.24</v>
      </c>
      <c r="AN492" s="15">
        <v>4</v>
      </c>
      <c r="AO492" s="15">
        <v>25</v>
      </c>
      <c r="AR492" s="14" t="s">
        <v>1778</v>
      </c>
      <c r="AS492" s="14" t="s">
        <v>1838</v>
      </c>
    </row>
    <row r="493" spans="1:45" s="14" customFormat="1" x14ac:dyDescent="0.2">
      <c r="A493" s="14" t="s">
        <v>1760</v>
      </c>
      <c r="B493" s="15" t="s">
        <v>1672</v>
      </c>
      <c r="C493" s="15" t="s">
        <v>1675</v>
      </c>
      <c r="D493" s="14" t="s">
        <v>1761</v>
      </c>
      <c r="E493" s="14" t="s">
        <v>1762</v>
      </c>
      <c r="G493" s="15" t="s">
        <v>1694</v>
      </c>
      <c r="H493" s="15" t="s">
        <v>1694</v>
      </c>
      <c r="I493" s="18" t="s">
        <v>1763</v>
      </c>
      <c r="J493" s="14">
        <v>35.25</v>
      </c>
      <c r="K493" s="14">
        <v>51.75</v>
      </c>
      <c r="L493" s="14">
        <v>1690</v>
      </c>
      <c r="M493" s="15" t="s">
        <v>1671</v>
      </c>
      <c r="O493" s="14">
        <v>2007</v>
      </c>
      <c r="U493" s="15" t="s">
        <v>1839</v>
      </c>
      <c r="V493" s="12" t="s">
        <v>1764</v>
      </c>
      <c r="W493" s="15">
        <v>9</v>
      </c>
      <c r="X493" s="12" t="s">
        <v>1730</v>
      </c>
      <c r="Y493" s="14" t="s">
        <v>1834</v>
      </c>
      <c r="AD493" s="15" t="s">
        <v>1694</v>
      </c>
      <c r="AI493" s="14" t="s">
        <v>158</v>
      </c>
      <c r="AJ493" s="15" t="s">
        <v>1807</v>
      </c>
      <c r="AK493" s="14">
        <v>27.23</v>
      </c>
      <c r="AN493" s="15">
        <v>4</v>
      </c>
      <c r="AO493" s="15">
        <v>25</v>
      </c>
      <c r="AR493" s="14" t="s">
        <v>1778</v>
      </c>
      <c r="AS493" s="14" t="s">
        <v>1838</v>
      </c>
    </row>
    <row r="494" spans="1:45" s="14" customFormat="1" x14ac:dyDescent="0.2">
      <c r="A494" s="14" t="s">
        <v>1760</v>
      </c>
      <c r="B494" s="15" t="s">
        <v>1672</v>
      </c>
      <c r="C494" s="15" t="s">
        <v>1675</v>
      </c>
      <c r="D494" s="14" t="s">
        <v>1761</v>
      </c>
      <c r="E494" s="14" t="s">
        <v>1762</v>
      </c>
      <c r="G494" s="15" t="s">
        <v>1694</v>
      </c>
      <c r="H494" s="15" t="s">
        <v>1694</v>
      </c>
      <c r="I494" s="18" t="s">
        <v>1763</v>
      </c>
      <c r="J494" s="14">
        <v>35.25</v>
      </c>
      <c r="K494" s="14">
        <v>51.75</v>
      </c>
      <c r="L494" s="14">
        <v>1690</v>
      </c>
      <c r="M494" s="15" t="s">
        <v>1671</v>
      </c>
      <c r="O494" s="14">
        <v>2007</v>
      </c>
      <c r="U494" s="15" t="s">
        <v>1839</v>
      </c>
      <c r="V494" s="12" t="s">
        <v>1764</v>
      </c>
      <c r="W494" s="15">
        <v>9</v>
      </c>
      <c r="X494" s="12" t="s">
        <v>1730</v>
      </c>
      <c r="Y494" s="14" t="s">
        <v>1835</v>
      </c>
      <c r="Z494" s="14">
        <v>12</v>
      </c>
      <c r="AD494" s="15" t="s">
        <v>1694</v>
      </c>
      <c r="AI494" s="14" t="s">
        <v>158</v>
      </c>
      <c r="AJ494" s="15" t="s">
        <v>1807</v>
      </c>
      <c r="AK494" s="14">
        <v>32</v>
      </c>
      <c r="AN494" s="15">
        <v>4</v>
      </c>
      <c r="AO494" s="15">
        <v>25</v>
      </c>
      <c r="AR494" s="14" t="s">
        <v>1778</v>
      </c>
      <c r="AS494" s="14" t="s">
        <v>1838</v>
      </c>
    </row>
    <row r="495" spans="1:45" s="14" customFormat="1" x14ac:dyDescent="0.2">
      <c r="A495" s="14" t="s">
        <v>1760</v>
      </c>
      <c r="B495" s="15" t="s">
        <v>1672</v>
      </c>
      <c r="C495" s="15" t="s">
        <v>1675</v>
      </c>
      <c r="D495" s="14" t="s">
        <v>1761</v>
      </c>
      <c r="E495" s="14" t="s">
        <v>1762</v>
      </c>
      <c r="G495" s="15" t="s">
        <v>1694</v>
      </c>
      <c r="H495" s="15" t="s">
        <v>1694</v>
      </c>
      <c r="I495" s="18" t="s">
        <v>1763</v>
      </c>
      <c r="J495" s="14">
        <v>35.25</v>
      </c>
      <c r="K495" s="14">
        <v>51.75</v>
      </c>
      <c r="L495" s="14">
        <v>1690</v>
      </c>
      <c r="M495" s="15" t="s">
        <v>1671</v>
      </c>
      <c r="O495" s="14">
        <v>2007</v>
      </c>
      <c r="U495" s="15" t="s">
        <v>1839</v>
      </c>
      <c r="V495" s="12" t="s">
        <v>1764</v>
      </c>
      <c r="W495" s="15">
        <v>9</v>
      </c>
      <c r="X495" s="12" t="s">
        <v>1730</v>
      </c>
      <c r="Y495" s="14" t="s">
        <v>1835</v>
      </c>
      <c r="AD495" s="15" t="s">
        <v>1694</v>
      </c>
      <c r="AI495" s="14" t="s">
        <v>158</v>
      </c>
      <c r="AJ495" s="15" t="s">
        <v>1807</v>
      </c>
      <c r="AK495" s="14">
        <v>47.73</v>
      </c>
      <c r="AN495" s="15">
        <v>4</v>
      </c>
      <c r="AO495" s="15">
        <v>25</v>
      </c>
      <c r="AR495" s="14" t="s">
        <v>1778</v>
      </c>
      <c r="AS495" s="14" t="s">
        <v>1838</v>
      </c>
    </row>
    <row r="496" spans="1:45" s="14" customFormat="1" x14ac:dyDescent="0.2">
      <c r="A496" s="14" t="s">
        <v>1760</v>
      </c>
      <c r="B496" s="15" t="s">
        <v>1672</v>
      </c>
      <c r="C496" s="15" t="s">
        <v>1675</v>
      </c>
      <c r="D496" s="14" t="s">
        <v>1761</v>
      </c>
      <c r="E496" s="14" t="s">
        <v>1762</v>
      </c>
      <c r="G496" s="15" t="s">
        <v>1694</v>
      </c>
      <c r="H496" s="15" t="s">
        <v>1694</v>
      </c>
      <c r="I496" s="18" t="s">
        <v>1763</v>
      </c>
      <c r="J496" s="14">
        <v>35.25</v>
      </c>
      <c r="K496" s="14">
        <v>51.75</v>
      </c>
      <c r="L496" s="14">
        <v>1690</v>
      </c>
      <c r="M496" s="15" t="s">
        <v>1671</v>
      </c>
      <c r="O496" s="14">
        <v>2007</v>
      </c>
      <c r="U496" s="15" t="s">
        <v>1839</v>
      </c>
      <c r="V496" s="12" t="s">
        <v>1764</v>
      </c>
      <c r="W496" s="15">
        <v>9</v>
      </c>
      <c r="X496" s="12" t="s">
        <v>1730</v>
      </c>
      <c r="Y496" s="14" t="s">
        <v>1836</v>
      </c>
      <c r="Z496" s="14">
        <v>12</v>
      </c>
      <c r="AD496" s="15" t="s">
        <v>1694</v>
      </c>
      <c r="AI496" s="14" t="s">
        <v>158</v>
      </c>
      <c r="AJ496" s="15" t="s">
        <v>1807</v>
      </c>
      <c r="AK496" s="14">
        <v>36.64</v>
      </c>
      <c r="AN496" s="15">
        <v>4</v>
      </c>
      <c r="AO496" s="15">
        <v>25</v>
      </c>
      <c r="AR496" s="14" t="s">
        <v>1778</v>
      </c>
      <c r="AS496" s="14" t="s">
        <v>1838</v>
      </c>
    </row>
    <row r="497" spans="1:45" s="14" customFormat="1" x14ac:dyDescent="0.2">
      <c r="A497" s="14" t="s">
        <v>1760</v>
      </c>
      <c r="B497" s="15" t="s">
        <v>1672</v>
      </c>
      <c r="C497" s="15" t="s">
        <v>1675</v>
      </c>
      <c r="D497" s="14" t="s">
        <v>1761</v>
      </c>
      <c r="E497" s="14" t="s">
        <v>1762</v>
      </c>
      <c r="G497" s="15" t="s">
        <v>1694</v>
      </c>
      <c r="H497" s="15" t="s">
        <v>1694</v>
      </c>
      <c r="I497" s="18" t="s">
        <v>1763</v>
      </c>
      <c r="J497" s="14">
        <v>35.25</v>
      </c>
      <c r="K497" s="14">
        <v>51.75</v>
      </c>
      <c r="L497" s="14">
        <v>1690</v>
      </c>
      <c r="M497" s="15" t="s">
        <v>1671</v>
      </c>
      <c r="O497" s="14">
        <v>2007</v>
      </c>
      <c r="U497" s="15" t="s">
        <v>1839</v>
      </c>
      <c r="V497" s="12" t="s">
        <v>1764</v>
      </c>
      <c r="W497" s="15">
        <v>9</v>
      </c>
      <c r="X497" s="12" t="s">
        <v>1730</v>
      </c>
      <c r="Y497" s="14" t="s">
        <v>1836</v>
      </c>
      <c r="AD497" s="15" t="s">
        <v>1694</v>
      </c>
      <c r="AI497" s="14" t="s">
        <v>158</v>
      </c>
      <c r="AJ497" s="15" t="s">
        <v>1807</v>
      </c>
      <c r="AK497" s="14">
        <v>31.51</v>
      </c>
      <c r="AN497" s="15">
        <v>4</v>
      </c>
      <c r="AO497" s="15">
        <v>25</v>
      </c>
      <c r="AR497" s="14" t="s">
        <v>1778</v>
      </c>
      <c r="AS497" s="14" t="s">
        <v>1838</v>
      </c>
    </row>
    <row r="498" spans="1:45" s="14" customFormat="1" x14ac:dyDescent="0.2">
      <c r="A498" s="14" t="s">
        <v>1760</v>
      </c>
      <c r="B498" s="15" t="s">
        <v>1672</v>
      </c>
      <c r="C498" s="15" t="s">
        <v>1675</v>
      </c>
      <c r="D498" s="14" t="s">
        <v>1761</v>
      </c>
      <c r="E498" s="14" t="s">
        <v>1762</v>
      </c>
      <c r="G498" s="15" t="s">
        <v>1694</v>
      </c>
      <c r="H498" s="15" t="s">
        <v>1694</v>
      </c>
      <c r="I498" s="18" t="s">
        <v>1763</v>
      </c>
      <c r="J498" s="14">
        <v>35.25</v>
      </c>
      <c r="K498" s="14">
        <v>51.75</v>
      </c>
      <c r="L498" s="14">
        <v>1690</v>
      </c>
      <c r="M498" s="15" t="s">
        <v>1671</v>
      </c>
      <c r="O498" s="14">
        <v>2007</v>
      </c>
      <c r="U498" s="15" t="s">
        <v>1839</v>
      </c>
      <c r="V498" s="12" t="s">
        <v>1764</v>
      </c>
      <c r="W498" s="15">
        <v>9</v>
      </c>
      <c r="X498" s="12" t="s">
        <v>1730</v>
      </c>
      <c r="Y498" s="14" t="s">
        <v>1837</v>
      </c>
      <c r="Z498" s="14">
        <v>12</v>
      </c>
      <c r="AD498" s="15" t="s">
        <v>1694</v>
      </c>
      <c r="AI498" s="14" t="s">
        <v>158</v>
      </c>
      <c r="AJ498" s="15" t="s">
        <v>1807</v>
      </c>
      <c r="AK498" s="14">
        <v>24.51</v>
      </c>
      <c r="AN498" s="15">
        <v>4</v>
      </c>
      <c r="AO498" s="15">
        <v>25</v>
      </c>
      <c r="AR498" s="14" t="s">
        <v>1778</v>
      </c>
      <c r="AS498" s="14" t="s">
        <v>1838</v>
      </c>
    </row>
    <row r="499" spans="1:45" s="14" customFormat="1" x14ac:dyDescent="0.2">
      <c r="A499" s="14" t="s">
        <v>1760</v>
      </c>
      <c r="B499" s="15" t="s">
        <v>1672</v>
      </c>
      <c r="C499" s="15" t="s">
        <v>1675</v>
      </c>
      <c r="D499" s="14" t="s">
        <v>1761</v>
      </c>
      <c r="E499" s="14" t="s">
        <v>1762</v>
      </c>
      <c r="G499" s="15" t="s">
        <v>1694</v>
      </c>
      <c r="H499" s="15" t="s">
        <v>1694</v>
      </c>
      <c r="I499" s="18" t="s">
        <v>1763</v>
      </c>
      <c r="J499" s="14">
        <v>35.25</v>
      </c>
      <c r="K499" s="14">
        <v>51.75</v>
      </c>
      <c r="L499" s="14">
        <v>1690</v>
      </c>
      <c r="M499" s="15" t="s">
        <v>1671</v>
      </c>
      <c r="O499" s="14">
        <v>2007</v>
      </c>
      <c r="U499" s="15" t="s">
        <v>1839</v>
      </c>
      <c r="V499" s="12" t="s">
        <v>1764</v>
      </c>
      <c r="W499" s="15">
        <v>9</v>
      </c>
      <c r="X499" s="12" t="s">
        <v>1730</v>
      </c>
      <c r="Y499" s="14" t="s">
        <v>1837</v>
      </c>
      <c r="AD499" s="15" t="s">
        <v>1694</v>
      </c>
      <c r="AI499" s="14" t="s">
        <v>158</v>
      </c>
      <c r="AJ499" s="15" t="s">
        <v>1807</v>
      </c>
      <c r="AK499" s="14">
        <v>18.07</v>
      </c>
      <c r="AN499" s="15">
        <v>4</v>
      </c>
      <c r="AO499" s="15">
        <v>25</v>
      </c>
      <c r="AR499" s="14" t="s">
        <v>1778</v>
      </c>
      <c r="AS499" s="14" t="s">
        <v>1838</v>
      </c>
    </row>
    <row r="500" spans="1:45" s="14" customFormat="1" x14ac:dyDescent="0.2">
      <c r="A500" s="14" t="s">
        <v>1760</v>
      </c>
      <c r="B500" s="15" t="s">
        <v>1672</v>
      </c>
      <c r="C500" s="15" t="s">
        <v>1675</v>
      </c>
      <c r="D500" s="14" t="s">
        <v>1761</v>
      </c>
      <c r="E500" s="14" t="s">
        <v>1762</v>
      </c>
      <c r="G500" s="15" t="s">
        <v>1694</v>
      </c>
      <c r="H500" s="15" t="s">
        <v>1694</v>
      </c>
      <c r="I500" s="18" t="s">
        <v>1763</v>
      </c>
      <c r="J500" s="14">
        <v>35.25</v>
      </c>
      <c r="K500" s="14">
        <v>51.75</v>
      </c>
      <c r="L500" s="14">
        <v>1690</v>
      </c>
      <c r="M500" s="15" t="s">
        <v>1671</v>
      </c>
      <c r="O500" s="14">
        <v>2007</v>
      </c>
      <c r="U500" s="15" t="s">
        <v>1839</v>
      </c>
      <c r="V500" s="12" t="s">
        <v>1764</v>
      </c>
      <c r="W500" s="15">
        <v>9</v>
      </c>
      <c r="X500" s="12" t="s">
        <v>1730</v>
      </c>
      <c r="Y500" s="14" t="s">
        <v>1834</v>
      </c>
      <c r="Z500" s="14">
        <v>12</v>
      </c>
      <c r="AD500" s="15" t="s">
        <v>1694</v>
      </c>
      <c r="AI500" s="14" t="s">
        <v>158</v>
      </c>
      <c r="AJ500" s="15" t="s">
        <v>1674</v>
      </c>
      <c r="AK500" s="14">
        <v>95</v>
      </c>
      <c r="AN500" s="15">
        <v>4</v>
      </c>
      <c r="AO500" s="15">
        <v>25</v>
      </c>
      <c r="AR500" s="14" t="s">
        <v>1778</v>
      </c>
      <c r="AS500" s="14" t="s">
        <v>1838</v>
      </c>
    </row>
    <row r="501" spans="1:45" s="14" customFormat="1" x14ac:dyDescent="0.2">
      <c r="A501" s="14" t="s">
        <v>1760</v>
      </c>
      <c r="B501" s="15" t="s">
        <v>1672</v>
      </c>
      <c r="C501" s="15" t="s">
        <v>1675</v>
      </c>
      <c r="D501" s="14" t="s">
        <v>1761</v>
      </c>
      <c r="E501" s="14" t="s">
        <v>1762</v>
      </c>
      <c r="G501" s="15" t="s">
        <v>1694</v>
      </c>
      <c r="H501" s="15" t="s">
        <v>1694</v>
      </c>
      <c r="I501" s="18" t="s">
        <v>1763</v>
      </c>
      <c r="J501" s="14">
        <v>35.25</v>
      </c>
      <c r="K501" s="14">
        <v>51.75</v>
      </c>
      <c r="L501" s="14">
        <v>1690</v>
      </c>
      <c r="M501" s="15" t="s">
        <v>1671</v>
      </c>
      <c r="O501" s="14">
        <v>2007</v>
      </c>
      <c r="U501" s="15" t="s">
        <v>1839</v>
      </c>
      <c r="V501" s="12" t="s">
        <v>1764</v>
      </c>
      <c r="W501" s="15">
        <v>9</v>
      </c>
      <c r="X501" s="12" t="s">
        <v>1730</v>
      </c>
      <c r="Y501" s="14" t="s">
        <v>1834</v>
      </c>
      <c r="AD501" s="15" t="s">
        <v>1694</v>
      </c>
      <c r="AI501" s="14" t="s">
        <v>158</v>
      </c>
      <c r="AJ501" s="15" t="s">
        <v>1674</v>
      </c>
      <c r="AK501" s="14">
        <v>58</v>
      </c>
      <c r="AN501" s="15">
        <v>4</v>
      </c>
      <c r="AO501" s="15">
        <v>25</v>
      </c>
      <c r="AR501" s="14" t="s">
        <v>1778</v>
      </c>
      <c r="AS501" s="14" t="s">
        <v>1838</v>
      </c>
    </row>
    <row r="502" spans="1:45" s="14" customFormat="1" x14ac:dyDescent="0.2">
      <c r="A502" s="14" t="s">
        <v>1760</v>
      </c>
      <c r="B502" s="15" t="s">
        <v>1672</v>
      </c>
      <c r="C502" s="15" t="s">
        <v>1675</v>
      </c>
      <c r="D502" s="14" t="s">
        <v>1761</v>
      </c>
      <c r="E502" s="14" t="s">
        <v>1762</v>
      </c>
      <c r="G502" s="15" t="s">
        <v>1694</v>
      </c>
      <c r="H502" s="15" t="s">
        <v>1694</v>
      </c>
      <c r="I502" s="18" t="s">
        <v>1763</v>
      </c>
      <c r="J502" s="14">
        <v>35.25</v>
      </c>
      <c r="K502" s="14">
        <v>51.75</v>
      </c>
      <c r="L502" s="14">
        <v>1690</v>
      </c>
      <c r="M502" s="15" t="s">
        <v>1671</v>
      </c>
      <c r="O502" s="14">
        <v>2007</v>
      </c>
      <c r="U502" s="15" t="s">
        <v>1839</v>
      </c>
      <c r="V502" s="12" t="s">
        <v>1764</v>
      </c>
      <c r="W502" s="15">
        <v>9</v>
      </c>
      <c r="X502" s="12" t="s">
        <v>1730</v>
      </c>
      <c r="Y502" s="14" t="s">
        <v>1835</v>
      </c>
      <c r="Z502" s="14">
        <v>12</v>
      </c>
      <c r="AD502" s="15" t="s">
        <v>1694</v>
      </c>
      <c r="AI502" s="14" t="s">
        <v>158</v>
      </c>
      <c r="AJ502" s="15" t="s">
        <v>1674</v>
      </c>
      <c r="AK502" s="14">
        <v>95</v>
      </c>
      <c r="AN502" s="15">
        <v>4</v>
      </c>
      <c r="AO502" s="15">
        <v>25</v>
      </c>
      <c r="AR502" s="14" t="s">
        <v>1778</v>
      </c>
      <c r="AS502" s="14" t="s">
        <v>1838</v>
      </c>
    </row>
    <row r="503" spans="1:45" s="14" customFormat="1" x14ac:dyDescent="0.2">
      <c r="A503" s="14" t="s">
        <v>1760</v>
      </c>
      <c r="B503" s="15" t="s">
        <v>1672</v>
      </c>
      <c r="C503" s="15" t="s">
        <v>1675</v>
      </c>
      <c r="D503" s="14" t="s">
        <v>1761</v>
      </c>
      <c r="E503" s="14" t="s">
        <v>1762</v>
      </c>
      <c r="G503" s="15" t="s">
        <v>1694</v>
      </c>
      <c r="H503" s="15" t="s">
        <v>1694</v>
      </c>
      <c r="I503" s="18" t="s">
        <v>1763</v>
      </c>
      <c r="J503" s="14">
        <v>35.25</v>
      </c>
      <c r="K503" s="14">
        <v>51.75</v>
      </c>
      <c r="L503" s="14">
        <v>1690</v>
      </c>
      <c r="M503" s="15" t="s">
        <v>1671</v>
      </c>
      <c r="O503" s="14">
        <v>2007</v>
      </c>
      <c r="U503" s="15" t="s">
        <v>1839</v>
      </c>
      <c r="V503" s="12" t="s">
        <v>1764</v>
      </c>
      <c r="W503" s="15">
        <v>9</v>
      </c>
      <c r="X503" s="12" t="s">
        <v>1730</v>
      </c>
      <c r="Y503" s="14" t="s">
        <v>1835</v>
      </c>
      <c r="AD503" s="15" t="s">
        <v>1694</v>
      </c>
      <c r="AI503" s="14" t="s">
        <v>158</v>
      </c>
      <c r="AJ503" s="15" t="s">
        <v>1674</v>
      </c>
      <c r="AK503" s="14">
        <v>83</v>
      </c>
      <c r="AN503" s="15">
        <v>4</v>
      </c>
      <c r="AO503" s="15">
        <v>25</v>
      </c>
      <c r="AR503" s="14" t="s">
        <v>1778</v>
      </c>
      <c r="AS503" s="14" t="s">
        <v>1838</v>
      </c>
    </row>
    <row r="504" spans="1:45" s="14" customFormat="1" x14ac:dyDescent="0.2">
      <c r="A504" s="14" t="s">
        <v>1760</v>
      </c>
      <c r="B504" s="15" t="s">
        <v>1672</v>
      </c>
      <c r="C504" s="15" t="s">
        <v>1675</v>
      </c>
      <c r="D504" s="14" t="s">
        <v>1761</v>
      </c>
      <c r="E504" s="14" t="s">
        <v>1762</v>
      </c>
      <c r="G504" s="15" t="s">
        <v>1694</v>
      </c>
      <c r="H504" s="15" t="s">
        <v>1694</v>
      </c>
      <c r="I504" s="18" t="s">
        <v>1763</v>
      </c>
      <c r="J504" s="14">
        <v>35.25</v>
      </c>
      <c r="K504" s="14">
        <v>51.75</v>
      </c>
      <c r="L504" s="14">
        <v>1690</v>
      </c>
      <c r="M504" s="15" t="s">
        <v>1671</v>
      </c>
      <c r="O504" s="14">
        <v>2007</v>
      </c>
      <c r="U504" s="15" t="s">
        <v>1839</v>
      </c>
      <c r="V504" s="12" t="s">
        <v>1764</v>
      </c>
      <c r="W504" s="15">
        <v>9</v>
      </c>
      <c r="X504" s="12" t="s">
        <v>1730</v>
      </c>
      <c r="Y504" s="14" t="s">
        <v>1836</v>
      </c>
      <c r="Z504" s="14">
        <v>12</v>
      </c>
      <c r="AD504" s="15" t="s">
        <v>1694</v>
      </c>
      <c r="AI504" s="14" t="s">
        <v>158</v>
      </c>
      <c r="AJ504" s="15" t="s">
        <v>1674</v>
      </c>
      <c r="AK504" s="14">
        <v>85</v>
      </c>
      <c r="AN504" s="15">
        <v>4</v>
      </c>
      <c r="AO504" s="15">
        <v>25</v>
      </c>
      <c r="AR504" s="14" t="s">
        <v>1778</v>
      </c>
      <c r="AS504" s="14" t="s">
        <v>1838</v>
      </c>
    </row>
    <row r="505" spans="1:45" s="14" customFormat="1" x14ac:dyDescent="0.2">
      <c r="A505" s="14" t="s">
        <v>1760</v>
      </c>
      <c r="B505" s="15" t="s">
        <v>1672</v>
      </c>
      <c r="C505" s="15" t="s">
        <v>1675</v>
      </c>
      <c r="D505" s="14" t="s">
        <v>1761</v>
      </c>
      <c r="E505" s="14" t="s">
        <v>1762</v>
      </c>
      <c r="G505" s="15" t="s">
        <v>1694</v>
      </c>
      <c r="H505" s="15" t="s">
        <v>1694</v>
      </c>
      <c r="I505" s="18" t="s">
        <v>1763</v>
      </c>
      <c r="J505" s="14">
        <v>35.25</v>
      </c>
      <c r="K505" s="14">
        <v>51.75</v>
      </c>
      <c r="L505" s="14">
        <v>1690</v>
      </c>
      <c r="M505" s="15" t="s">
        <v>1671</v>
      </c>
      <c r="O505" s="14">
        <v>2007</v>
      </c>
      <c r="U505" s="15" t="s">
        <v>1839</v>
      </c>
      <c r="V505" s="12" t="s">
        <v>1764</v>
      </c>
      <c r="W505" s="15">
        <v>9</v>
      </c>
      <c r="X505" s="12" t="s">
        <v>1730</v>
      </c>
      <c r="Y505" s="14" t="s">
        <v>1836</v>
      </c>
      <c r="AD505" s="15" t="s">
        <v>1694</v>
      </c>
      <c r="AI505" s="14" t="s">
        <v>158</v>
      </c>
      <c r="AJ505" s="15" t="s">
        <v>1674</v>
      </c>
      <c r="AK505" s="14">
        <v>72</v>
      </c>
      <c r="AN505" s="15">
        <v>4</v>
      </c>
      <c r="AO505" s="15">
        <v>25</v>
      </c>
      <c r="AR505" s="14" t="s">
        <v>1778</v>
      </c>
      <c r="AS505" s="14" t="s">
        <v>1838</v>
      </c>
    </row>
    <row r="506" spans="1:45" s="14" customFormat="1" x14ac:dyDescent="0.2">
      <c r="A506" s="14" t="s">
        <v>1760</v>
      </c>
      <c r="B506" s="15" t="s">
        <v>1672</v>
      </c>
      <c r="C506" s="15" t="s">
        <v>1675</v>
      </c>
      <c r="D506" s="14" t="s">
        <v>1761</v>
      </c>
      <c r="E506" s="14" t="s">
        <v>1762</v>
      </c>
      <c r="G506" s="15" t="s">
        <v>1694</v>
      </c>
      <c r="H506" s="15" t="s">
        <v>1694</v>
      </c>
      <c r="I506" s="18" t="s">
        <v>1763</v>
      </c>
      <c r="J506" s="14">
        <v>35.25</v>
      </c>
      <c r="K506" s="14">
        <v>51.75</v>
      </c>
      <c r="L506" s="14">
        <v>1690</v>
      </c>
      <c r="M506" s="15" t="s">
        <v>1671</v>
      </c>
      <c r="O506" s="14">
        <v>2007</v>
      </c>
      <c r="U506" s="15" t="s">
        <v>1839</v>
      </c>
      <c r="V506" s="12" t="s">
        <v>1764</v>
      </c>
      <c r="W506" s="15">
        <v>9</v>
      </c>
      <c r="X506" s="12" t="s">
        <v>1730</v>
      </c>
      <c r="Y506" s="14" t="s">
        <v>1837</v>
      </c>
      <c r="Z506" s="14">
        <v>12</v>
      </c>
      <c r="AD506" s="15" t="s">
        <v>1694</v>
      </c>
      <c r="AI506" s="14" t="s">
        <v>158</v>
      </c>
      <c r="AJ506" s="15" t="s">
        <v>1674</v>
      </c>
      <c r="AK506" s="14">
        <v>94</v>
      </c>
      <c r="AN506" s="15">
        <v>4</v>
      </c>
      <c r="AO506" s="15">
        <v>25</v>
      </c>
      <c r="AR506" s="14" t="s">
        <v>1778</v>
      </c>
      <c r="AS506" s="14" t="s">
        <v>1838</v>
      </c>
    </row>
    <row r="507" spans="1:45" s="14" customFormat="1" x14ac:dyDescent="0.2">
      <c r="A507" s="14" t="s">
        <v>1760</v>
      </c>
      <c r="B507" s="15" t="s">
        <v>1672</v>
      </c>
      <c r="C507" s="15" t="s">
        <v>1675</v>
      </c>
      <c r="D507" s="14" t="s">
        <v>1761</v>
      </c>
      <c r="E507" s="14" t="s">
        <v>1762</v>
      </c>
      <c r="G507" s="15" t="s">
        <v>1694</v>
      </c>
      <c r="H507" s="15" t="s">
        <v>1694</v>
      </c>
      <c r="I507" s="18" t="s">
        <v>1763</v>
      </c>
      <c r="J507" s="14">
        <v>35.25</v>
      </c>
      <c r="K507" s="14">
        <v>51.75</v>
      </c>
      <c r="L507" s="14">
        <v>1690</v>
      </c>
      <c r="M507" s="15" t="s">
        <v>1671</v>
      </c>
      <c r="O507" s="14">
        <v>2007</v>
      </c>
      <c r="U507" s="15" t="s">
        <v>1839</v>
      </c>
      <c r="V507" s="12" t="s">
        <v>1764</v>
      </c>
      <c r="W507" s="15">
        <v>9</v>
      </c>
      <c r="X507" s="12" t="s">
        <v>1730</v>
      </c>
      <c r="Y507" s="14" t="s">
        <v>1837</v>
      </c>
      <c r="AD507" s="15" t="s">
        <v>1694</v>
      </c>
      <c r="AI507" s="14" t="s">
        <v>158</v>
      </c>
      <c r="AJ507" s="15" t="s">
        <v>1674</v>
      </c>
      <c r="AK507" s="14">
        <v>33</v>
      </c>
      <c r="AN507" s="15">
        <v>4</v>
      </c>
      <c r="AO507" s="15">
        <v>25</v>
      </c>
      <c r="AR507" s="14" t="s">
        <v>1778</v>
      </c>
      <c r="AS507" s="14" t="s">
        <v>1838</v>
      </c>
    </row>
    <row r="508" spans="1:45" x14ac:dyDescent="0.2">
      <c r="A508" t="s">
        <v>1772</v>
      </c>
      <c r="B508" s="4" t="s">
        <v>1672</v>
      </c>
      <c r="C508" s="4" t="s">
        <v>1675</v>
      </c>
      <c r="D508" t="s">
        <v>1770</v>
      </c>
      <c r="E508" t="s">
        <v>1771</v>
      </c>
      <c r="G508" s="4" t="s">
        <v>158</v>
      </c>
      <c r="H508" t="s">
        <v>1694</v>
      </c>
      <c r="I508" s="4" t="s">
        <v>1774</v>
      </c>
      <c r="M508" s="4" t="s">
        <v>1683</v>
      </c>
      <c r="O508">
        <v>2017</v>
      </c>
      <c r="T508">
        <v>4</v>
      </c>
      <c r="U508" s="4" t="s">
        <v>1775</v>
      </c>
      <c r="V508" s="9" t="s">
        <v>1776</v>
      </c>
      <c r="W508" s="4" t="s">
        <v>1777</v>
      </c>
      <c r="X508" s="4" t="s">
        <v>1777</v>
      </c>
      <c r="AD508" s="4" t="s">
        <v>1694</v>
      </c>
      <c r="AF508" t="s">
        <v>1694</v>
      </c>
      <c r="AJ508" s="4" t="s">
        <v>1674</v>
      </c>
      <c r="AK508" s="4">
        <v>8.6999999999999993</v>
      </c>
      <c r="AN508" s="4">
        <v>3</v>
      </c>
      <c r="AO508" s="4">
        <v>30</v>
      </c>
      <c r="AP508" s="4">
        <v>365</v>
      </c>
      <c r="AQ508" t="s">
        <v>1773</v>
      </c>
      <c r="AR508" s="4" t="s">
        <v>1778</v>
      </c>
    </row>
    <row r="509" spans="1:45" x14ac:dyDescent="0.2">
      <c r="A509" t="s">
        <v>1772</v>
      </c>
      <c r="B509" s="4" t="s">
        <v>1672</v>
      </c>
      <c r="C509" s="4" t="s">
        <v>1675</v>
      </c>
      <c r="D509" t="s">
        <v>1770</v>
      </c>
      <c r="E509" t="s">
        <v>1771</v>
      </c>
      <c r="G509" s="4" t="s">
        <v>158</v>
      </c>
      <c r="H509" t="s">
        <v>1694</v>
      </c>
      <c r="I509" s="4" t="s">
        <v>1774</v>
      </c>
      <c r="M509" s="4" t="s">
        <v>1683</v>
      </c>
      <c r="O509">
        <v>2017</v>
      </c>
      <c r="T509">
        <v>4</v>
      </c>
      <c r="U509" s="4" t="s">
        <v>1779</v>
      </c>
      <c r="V509" s="9" t="s">
        <v>1776</v>
      </c>
      <c r="W509" s="4" t="s">
        <v>1777</v>
      </c>
      <c r="X509" s="4" t="s">
        <v>1777</v>
      </c>
      <c r="AA509" t="s">
        <v>1780</v>
      </c>
      <c r="AB509">
        <v>1765422</v>
      </c>
      <c r="AC509">
        <v>1.0416699999999999E-2</v>
      </c>
      <c r="AD509" s="4" t="s">
        <v>158</v>
      </c>
      <c r="AE509" t="s">
        <v>95</v>
      </c>
      <c r="AF509" t="s">
        <v>158</v>
      </c>
      <c r="AG509" t="s">
        <v>1780</v>
      </c>
      <c r="AH509">
        <v>15</v>
      </c>
      <c r="AJ509" s="4" t="s">
        <v>1674</v>
      </c>
      <c r="AK509" s="4">
        <v>1.1000000000000001</v>
      </c>
      <c r="AN509" s="4">
        <v>3</v>
      </c>
      <c r="AO509" s="4">
        <v>30</v>
      </c>
      <c r="AP509" s="4">
        <v>365</v>
      </c>
      <c r="AQ509" t="s">
        <v>1773</v>
      </c>
      <c r="AR509" s="4" t="s">
        <v>1778</v>
      </c>
    </row>
    <row r="510" spans="1:45" x14ac:dyDescent="0.2">
      <c r="A510" t="s">
        <v>1772</v>
      </c>
      <c r="B510" s="4" t="s">
        <v>1672</v>
      </c>
      <c r="C510" s="4" t="s">
        <v>1675</v>
      </c>
      <c r="D510" t="s">
        <v>1770</v>
      </c>
      <c r="E510" t="s">
        <v>1771</v>
      </c>
      <c r="G510" s="4" t="s">
        <v>158</v>
      </c>
      <c r="H510" t="s">
        <v>1694</v>
      </c>
      <c r="I510" s="4" t="s">
        <v>1781</v>
      </c>
      <c r="M510" s="4" t="s">
        <v>1683</v>
      </c>
      <c r="O510">
        <v>2017</v>
      </c>
      <c r="T510">
        <v>4</v>
      </c>
      <c r="U510" s="4" t="s">
        <v>1775</v>
      </c>
      <c r="V510" s="9" t="s">
        <v>1776</v>
      </c>
      <c r="W510" s="4" t="s">
        <v>1777</v>
      </c>
      <c r="X510" s="4" t="s">
        <v>1777</v>
      </c>
      <c r="AD510" s="4" t="s">
        <v>1694</v>
      </c>
      <c r="AF510" t="s">
        <v>1694</v>
      </c>
      <c r="AJ510" s="4" t="s">
        <v>1674</v>
      </c>
      <c r="AK510" s="4">
        <v>1.1000000000000001</v>
      </c>
      <c r="AN510" s="4">
        <v>3</v>
      </c>
      <c r="AO510" s="4">
        <v>30</v>
      </c>
      <c r="AP510" s="4">
        <v>365</v>
      </c>
      <c r="AQ510" t="s">
        <v>1773</v>
      </c>
      <c r="AR510" s="4" t="s">
        <v>1778</v>
      </c>
      <c r="AS510" t="s">
        <v>1782</v>
      </c>
    </row>
    <row r="511" spans="1:45" x14ac:dyDescent="0.2">
      <c r="A511" t="s">
        <v>1772</v>
      </c>
      <c r="B511" s="4" t="s">
        <v>1672</v>
      </c>
      <c r="C511" s="4" t="s">
        <v>1675</v>
      </c>
      <c r="D511" t="s">
        <v>1770</v>
      </c>
      <c r="E511" t="s">
        <v>1771</v>
      </c>
      <c r="G511" s="4" t="s">
        <v>158</v>
      </c>
      <c r="H511" t="s">
        <v>1694</v>
      </c>
      <c r="I511" s="4" t="s">
        <v>1781</v>
      </c>
      <c r="M511" s="4" t="s">
        <v>1683</v>
      </c>
      <c r="O511">
        <v>2017</v>
      </c>
      <c r="T511">
        <v>4</v>
      </c>
      <c r="U511" s="4" t="s">
        <v>1779</v>
      </c>
      <c r="V511" s="9" t="s">
        <v>1776</v>
      </c>
      <c r="W511" s="4" t="s">
        <v>1777</v>
      </c>
      <c r="X511" s="4" t="s">
        <v>1777</v>
      </c>
      <c r="AA511" t="s">
        <v>1780</v>
      </c>
      <c r="AB511">
        <v>1765422</v>
      </c>
      <c r="AC511">
        <v>1.0416699999999999E-2</v>
      </c>
      <c r="AD511" s="4" t="s">
        <v>158</v>
      </c>
      <c r="AE511" t="s">
        <v>95</v>
      </c>
      <c r="AF511" t="s">
        <v>158</v>
      </c>
      <c r="AG511" t="s">
        <v>1780</v>
      </c>
      <c r="AH511">
        <v>15</v>
      </c>
      <c r="AJ511" s="4" t="s">
        <v>1674</v>
      </c>
      <c r="AK511" s="4">
        <v>0.6</v>
      </c>
      <c r="AN511" s="4">
        <v>3</v>
      </c>
      <c r="AO511" s="4">
        <v>30</v>
      </c>
      <c r="AP511" s="4">
        <v>365</v>
      </c>
      <c r="AQ511" t="s">
        <v>1773</v>
      </c>
      <c r="AR511" s="4" t="s">
        <v>1778</v>
      </c>
      <c r="AS511" t="s">
        <v>1782</v>
      </c>
    </row>
    <row r="512" spans="1:45" x14ac:dyDescent="0.2">
      <c r="A512" t="s">
        <v>1772</v>
      </c>
      <c r="B512" s="4" t="s">
        <v>1672</v>
      </c>
      <c r="C512" s="4" t="s">
        <v>1675</v>
      </c>
      <c r="D512" t="s">
        <v>1770</v>
      </c>
      <c r="E512" t="s">
        <v>1771</v>
      </c>
      <c r="G512" s="4" t="s">
        <v>158</v>
      </c>
      <c r="H512" t="s">
        <v>1694</v>
      </c>
      <c r="I512" s="4" t="s">
        <v>1783</v>
      </c>
      <c r="M512" s="4" t="s">
        <v>1683</v>
      </c>
      <c r="O512">
        <v>2017</v>
      </c>
      <c r="T512">
        <v>4</v>
      </c>
      <c r="U512" s="4" t="s">
        <v>1775</v>
      </c>
      <c r="V512" s="9" t="s">
        <v>1776</v>
      </c>
      <c r="W512" s="4" t="s">
        <v>1777</v>
      </c>
      <c r="X512" s="4" t="s">
        <v>1777</v>
      </c>
      <c r="AD512" s="4" t="s">
        <v>1694</v>
      </c>
      <c r="AF512" t="s">
        <v>1694</v>
      </c>
      <c r="AJ512" s="4" t="s">
        <v>1674</v>
      </c>
      <c r="AK512" s="4">
        <v>2.4</v>
      </c>
      <c r="AN512" s="4">
        <v>3</v>
      </c>
      <c r="AO512" s="4">
        <v>30</v>
      </c>
      <c r="AP512" s="4">
        <v>365</v>
      </c>
      <c r="AQ512" t="s">
        <v>1773</v>
      </c>
      <c r="AR512" s="4" t="s">
        <v>1778</v>
      </c>
      <c r="AS512" t="s">
        <v>1784</v>
      </c>
    </row>
    <row r="513" spans="1:45" x14ac:dyDescent="0.2">
      <c r="A513" t="s">
        <v>1772</v>
      </c>
      <c r="B513" s="4" t="s">
        <v>1672</v>
      </c>
      <c r="C513" s="4" t="s">
        <v>1675</v>
      </c>
      <c r="D513" t="s">
        <v>1770</v>
      </c>
      <c r="E513" t="s">
        <v>1771</v>
      </c>
      <c r="G513" s="4" t="s">
        <v>158</v>
      </c>
      <c r="H513" t="s">
        <v>1694</v>
      </c>
      <c r="I513" s="4" t="s">
        <v>1783</v>
      </c>
      <c r="M513" s="4" t="s">
        <v>1683</v>
      </c>
      <c r="O513">
        <v>2017</v>
      </c>
      <c r="T513">
        <v>4</v>
      </c>
      <c r="U513" s="4" t="s">
        <v>1779</v>
      </c>
      <c r="V513" s="9" t="s">
        <v>1776</v>
      </c>
      <c r="W513" s="4" t="s">
        <v>1777</v>
      </c>
      <c r="X513" s="4" t="s">
        <v>1777</v>
      </c>
      <c r="AA513" t="s">
        <v>1780</v>
      </c>
      <c r="AB513">
        <v>1765422</v>
      </c>
      <c r="AC513">
        <v>1.0416699999999999E-2</v>
      </c>
      <c r="AD513" s="4" t="s">
        <v>158</v>
      </c>
      <c r="AE513" t="s">
        <v>95</v>
      </c>
      <c r="AF513" t="s">
        <v>158</v>
      </c>
      <c r="AG513" t="s">
        <v>1780</v>
      </c>
      <c r="AH513">
        <v>15</v>
      </c>
      <c r="AJ513" s="4" t="s">
        <v>1674</v>
      </c>
      <c r="AK513" s="4">
        <v>0</v>
      </c>
      <c r="AN513" s="4">
        <v>3</v>
      </c>
      <c r="AO513" s="4">
        <v>30</v>
      </c>
      <c r="AP513" s="4">
        <v>365</v>
      </c>
      <c r="AQ513" t="s">
        <v>1773</v>
      </c>
      <c r="AR513" s="4" t="s">
        <v>1778</v>
      </c>
      <c r="AS513" t="s">
        <v>1784</v>
      </c>
    </row>
    <row r="514" spans="1:45" x14ac:dyDescent="0.2">
      <c r="A514" s="4" t="s">
        <v>1772</v>
      </c>
      <c r="B514" s="4" t="s">
        <v>1672</v>
      </c>
      <c r="C514" s="4" t="s">
        <v>1675</v>
      </c>
      <c r="D514" s="4" t="s">
        <v>1770</v>
      </c>
      <c r="E514" s="4" t="s">
        <v>1771</v>
      </c>
      <c r="F514" s="4"/>
      <c r="G514" s="4" t="s">
        <v>158</v>
      </c>
      <c r="H514" s="4" t="s">
        <v>1694</v>
      </c>
      <c r="I514" s="4" t="s">
        <v>1785</v>
      </c>
      <c r="J514" s="4"/>
      <c r="K514" s="4"/>
      <c r="L514" s="4"/>
      <c r="M514" s="4" t="s">
        <v>1683</v>
      </c>
      <c r="N514" s="4"/>
      <c r="O514">
        <v>2017</v>
      </c>
      <c r="P514" s="4"/>
      <c r="Q514" s="4"/>
      <c r="R514" s="4"/>
      <c r="S514" s="4"/>
      <c r="T514" s="4">
        <v>4</v>
      </c>
      <c r="U514" s="4" t="s">
        <v>1775</v>
      </c>
      <c r="V514" s="11" t="s">
        <v>1776</v>
      </c>
      <c r="W514" s="4" t="s">
        <v>1777</v>
      </c>
      <c r="X514" s="4" t="s">
        <v>1777</v>
      </c>
      <c r="Y514" s="4"/>
      <c r="Z514" s="4"/>
      <c r="AA514" s="4"/>
      <c r="AB514" s="4"/>
      <c r="AC514" s="4"/>
      <c r="AD514" s="4" t="s">
        <v>1694</v>
      </c>
      <c r="AE514" s="4"/>
      <c r="AF514" s="4" t="s">
        <v>1694</v>
      </c>
      <c r="AG514" s="4"/>
      <c r="AH514" s="4"/>
      <c r="AI514" s="4"/>
      <c r="AJ514" s="4" t="s">
        <v>1674</v>
      </c>
      <c r="AK514" s="4">
        <v>0.2</v>
      </c>
      <c r="AL514" s="4"/>
      <c r="AM514" s="4"/>
      <c r="AN514" s="4">
        <v>3</v>
      </c>
      <c r="AO514" s="4">
        <v>30</v>
      </c>
      <c r="AP514" s="4">
        <v>365</v>
      </c>
      <c r="AQ514" s="4" t="s">
        <v>1773</v>
      </c>
      <c r="AR514" s="4" t="s">
        <v>1778</v>
      </c>
      <c r="AS514" s="4" t="s">
        <v>1786</v>
      </c>
    </row>
    <row r="515" spans="1:45" x14ac:dyDescent="0.2">
      <c r="A515" s="4" t="s">
        <v>1772</v>
      </c>
      <c r="B515" s="4" t="s">
        <v>1672</v>
      </c>
      <c r="C515" s="4" t="s">
        <v>1675</v>
      </c>
      <c r="D515" s="4" t="s">
        <v>1770</v>
      </c>
      <c r="E515" s="4" t="s">
        <v>1771</v>
      </c>
      <c r="F515" s="4"/>
      <c r="G515" s="4" t="s">
        <v>158</v>
      </c>
      <c r="H515" s="4" t="s">
        <v>1694</v>
      </c>
      <c r="I515" s="4" t="s">
        <v>1785</v>
      </c>
      <c r="J515" s="4"/>
      <c r="K515" s="4"/>
      <c r="L515" s="4"/>
      <c r="M515" s="4" t="s">
        <v>1683</v>
      </c>
      <c r="N515" s="4"/>
      <c r="O515">
        <v>2017</v>
      </c>
      <c r="P515" s="4"/>
      <c r="Q515" s="4"/>
      <c r="R515" s="4"/>
      <c r="S515" s="4"/>
      <c r="T515" s="4">
        <v>4</v>
      </c>
      <c r="U515" s="4" t="s">
        <v>1779</v>
      </c>
      <c r="V515" s="11" t="s">
        <v>1776</v>
      </c>
      <c r="W515" s="4" t="s">
        <v>1777</v>
      </c>
      <c r="X515" s="4" t="s">
        <v>1777</v>
      </c>
      <c r="Y515" s="4"/>
      <c r="Z515" s="4"/>
      <c r="AA515" s="4" t="s">
        <v>1780</v>
      </c>
      <c r="AB515" s="4">
        <v>1765422</v>
      </c>
      <c r="AC515" s="4">
        <v>1.0416699999999999E-2</v>
      </c>
      <c r="AD515" s="4" t="s">
        <v>158</v>
      </c>
      <c r="AE515" s="4" t="s">
        <v>95</v>
      </c>
      <c r="AF515" s="4" t="s">
        <v>158</v>
      </c>
      <c r="AG515" s="4" t="s">
        <v>1780</v>
      </c>
      <c r="AH515" s="4">
        <v>15</v>
      </c>
      <c r="AI515" s="4"/>
      <c r="AJ515" s="4" t="s">
        <v>1674</v>
      </c>
      <c r="AK515" s="4">
        <v>0.9</v>
      </c>
      <c r="AL515" s="4"/>
      <c r="AM515" s="4"/>
      <c r="AN515" s="4">
        <v>3</v>
      </c>
      <c r="AO515" s="4">
        <v>30</v>
      </c>
      <c r="AP515" s="4">
        <v>365</v>
      </c>
      <c r="AQ515" s="4" t="s">
        <v>1773</v>
      </c>
      <c r="AR515" s="4" t="s">
        <v>1778</v>
      </c>
      <c r="AS515" s="4" t="s">
        <v>1786</v>
      </c>
    </row>
    <row r="516" spans="1:45" x14ac:dyDescent="0.2">
      <c r="A516" t="s">
        <v>1510</v>
      </c>
      <c r="B516" s="4" t="s">
        <v>1672</v>
      </c>
      <c r="C516" s="4" t="s">
        <v>1675</v>
      </c>
      <c r="D516" t="s">
        <v>1505</v>
      </c>
      <c r="E516" t="s">
        <v>1506</v>
      </c>
      <c r="G516" s="4" t="s">
        <v>1694</v>
      </c>
      <c r="H516" t="s">
        <v>1694</v>
      </c>
      <c r="I516" s="4" t="s">
        <v>1787</v>
      </c>
      <c r="J516">
        <v>36.544444444444402</v>
      </c>
      <c r="K516">
        <v>128.800833333333</v>
      </c>
      <c r="M516" s="4" t="s">
        <v>1671</v>
      </c>
      <c r="O516">
        <v>2019</v>
      </c>
      <c r="P516">
        <v>2020</v>
      </c>
      <c r="Q516" t="s">
        <v>1788</v>
      </c>
      <c r="R516">
        <v>14</v>
      </c>
      <c r="T516">
        <v>0</v>
      </c>
      <c r="W516" s="4"/>
      <c r="X516" s="9" t="s">
        <v>1790</v>
      </c>
      <c r="Z516">
        <v>12</v>
      </c>
      <c r="AD516" t="s">
        <v>1694</v>
      </c>
      <c r="AF516" t="s">
        <v>158</v>
      </c>
      <c r="AG516" t="s">
        <v>1789</v>
      </c>
      <c r="AH516">
        <v>240</v>
      </c>
      <c r="AI516" t="s">
        <v>158</v>
      </c>
      <c r="AJ516" s="4" t="s">
        <v>1674</v>
      </c>
      <c r="AK516" s="4">
        <v>10.31</v>
      </c>
      <c r="AL516" t="s">
        <v>1799</v>
      </c>
      <c r="AM516">
        <v>2.399</v>
      </c>
      <c r="AN516" s="4">
        <v>4</v>
      </c>
      <c r="AO516" s="4">
        <v>20</v>
      </c>
      <c r="AP516" s="4">
        <v>28</v>
      </c>
      <c r="AQ516" t="s">
        <v>1795</v>
      </c>
      <c r="AR516" s="4" t="s">
        <v>1791</v>
      </c>
    </row>
    <row r="517" spans="1:45" x14ac:dyDescent="0.2">
      <c r="A517" t="s">
        <v>1510</v>
      </c>
      <c r="B517" s="4" t="s">
        <v>1672</v>
      </c>
      <c r="C517" s="4" t="s">
        <v>1675</v>
      </c>
      <c r="D517" t="s">
        <v>1505</v>
      </c>
      <c r="E517" t="s">
        <v>1506</v>
      </c>
      <c r="G517" s="4" t="s">
        <v>1694</v>
      </c>
      <c r="H517" t="s">
        <v>1694</v>
      </c>
      <c r="I517" s="4" t="s">
        <v>1787</v>
      </c>
      <c r="J517">
        <v>36.544444444444402</v>
      </c>
      <c r="K517">
        <v>128.800833333333</v>
      </c>
      <c r="M517" s="4" t="s">
        <v>1671</v>
      </c>
      <c r="O517">
        <v>2019</v>
      </c>
      <c r="P517">
        <v>2020</v>
      </c>
      <c r="Q517" t="s">
        <v>1788</v>
      </c>
      <c r="R517">
        <v>14</v>
      </c>
      <c r="T517">
        <v>0</v>
      </c>
      <c r="W517" s="4"/>
      <c r="X517" s="9" t="s">
        <v>1793</v>
      </c>
      <c r="Z517">
        <v>12</v>
      </c>
      <c r="AD517" t="s">
        <v>1694</v>
      </c>
      <c r="AF517" t="s">
        <v>158</v>
      </c>
      <c r="AG517" t="s">
        <v>1789</v>
      </c>
      <c r="AH517">
        <v>240</v>
      </c>
      <c r="AI517" t="s">
        <v>158</v>
      </c>
      <c r="AJ517" s="4" t="s">
        <v>1674</v>
      </c>
      <c r="AK517" s="4">
        <v>0</v>
      </c>
      <c r="AN517" s="4">
        <v>4</v>
      </c>
      <c r="AO517" s="4">
        <v>20</v>
      </c>
      <c r="AP517" s="4">
        <v>28</v>
      </c>
      <c r="AQ517" t="s">
        <v>1795</v>
      </c>
      <c r="AR517" s="4" t="s">
        <v>1791</v>
      </c>
    </row>
    <row r="518" spans="1:45" x14ac:dyDescent="0.2">
      <c r="A518" t="s">
        <v>1510</v>
      </c>
      <c r="B518" s="4" t="s">
        <v>1672</v>
      </c>
      <c r="C518" s="4" t="s">
        <v>1675</v>
      </c>
      <c r="D518" t="s">
        <v>1505</v>
      </c>
      <c r="E518" t="s">
        <v>1506</v>
      </c>
      <c r="G518" s="4" t="s">
        <v>1694</v>
      </c>
      <c r="H518" t="s">
        <v>1694</v>
      </c>
      <c r="I518" s="4" t="s">
        <v>1787</v>
      </c>
      <c r="J518">
        <v>36.544444444444402</v>
      </c>
      <c r="K518">
        <v>128.800833333333</v>
      </c>
      <c r="M518" s="4" t="s">
        <v>1671</v>
      </c>
      <c r="O518">
        <v>2019</v>
      </c>
      <c r="P518">
        <v>2020</v>
      </c>
      <c r="Q518" t="s">
        <v>1788</v>
      </c>
      <c r="R518">
        <v>14</v>
      </c>
      <c r="T518">
        <v>0</v>
      </c>
      <c r="W518" s="4"/>
      <c r="X518" s="9" t="s">
        <v>1794</v>
      </c>
      <c r="Z518">
        <v>12</v>
      </c>
      <c r="AD518" t="s">
        <v>1694</v>
      </c>
      <c r="AF518" t="s">
        <v>158</v>
      </c>
      <c r="AG518" t="s">
        <v>1789</v>
      </c>
      <c r="AH518">
        <v>240</v>
      </c>
      <c r="AI518" t="s">
        <v>158</v>
      </c>
      <c r="AJ518" s="4" t="s">
        <v>1674</v>
      </c>
      <c r="AK518" s="4">
        <v>0</v>
      </c>
      <c r="AN518" s="4">
        <v>4</v>
      </c>
      <c r="AO518" s="4">
        <v>20</v>
      </c>
      <c r="AP518" s="4">
        <v>28</v>
      </c>
      <c r="AQ518" t="s">
        <v>1795</v>
      </c>
      <c r="AR518" s="4" t="s">
        <v>1791</v>
      </c>
    </row>
    <row r="519" spans="1:45" x14ac:dyDescent="0.2">
      <c r="A519" t="s">
        <v>1510</v>
      </c>
      <c r="B519" s="4" t="s">
        <v>1672</v>
      </c>
      <c r="C519" s="4" t="s">
        <v>1675</v>
      </c>
      <c r="D519" t="s">
        <v>1505</v>
      </c>
      <c r="E519" t="s">
        <v>1506</v>
      </c>
      <c r="G519" s="4" t="s">
        <v>1694</v>
      </c>
      <c r="H519" t="s">
        <v>1694</v>
      </c>
      <c r="I519" s="4" t="s">
        <v>1787</v>
      </c>
      <c r="J519">
        <v>36.544444444444402</v>
      </c>
      <c r="K519">
        <v>128.800833333333</v>
      </c>
      <c r="M519" s="4" t="s">
        <v>1671</v>
      </c>
      <c r="O519">
        <v>2019</v>
      </c>
      <c r="P519">
        <v>2020</v>
      </c>
      <c r="Q519" t="s">
        <v>1788</v>
      </c>
      <c r="R519">
        <v>14</v>
      </c>
      <c r="T519">
        <v>0</v>
      </c>
      <c r="W519" s="4"/>
      <c r="X519" s="9" t="s">
        <v>1776</v>
      </c>
      <c r="Z519">
        <v>12</v>
      </c>
      <c r="AD519" t="s">
        <v>1694</v>
      </c>
      <c r="AF519" t="s">
        <v>158</v>
      </c>
      <c r="AG519" t="s">
        <v>1789</v>
      </c>
      <c r="AH519">
        <v>240</v>
      </c>
      <c r="AI519" t="s">
        <v>158</v>
      </c>
      <c r="AJ519" s="4" t="s">
        <v>1674</v>
      </c>
      <c r="AK519" s="4">
        <v>0</v>
      </c>
      <c r="AN519" s="4">
        <v>4</v>
      </c>
      <c r="AO519" s="4">
        <v>20</v>
      </c>
      <c r="AP519" s="4">
        <v>28</v>
      </c>
      <c r="AQ519" t="s">
        <v>1795</v>
      </c>
      <c r="AR519" s="4" t="s">
        <v>1791</v>
      </c>
    </row>
    <row r="520" spans="1:45" x14ac:dyDescent="0.2">
      <c r="A520" t="s">
        <v>1510</v>
      </c>
      <c r="B520" s="4" t="s">
        <v>1672</v>
      </c>
      <c r="C520" s="4" t="s">
        <v>1675</v>
      </c>
      <c r="D520" t="s">
        <v>1505</v>
      </c>
      <c r="E520" t="s">
        <v>1506</v>
      </c>
      <c r="G520" s="4" t="s">
        <v>1694</v>
      </c>
      <c r="H520" t="s">
        <v>1694</v>
      </c>
      <c r="I520" s="4" t="s">
        <v>1787</v>
      </c>
      <c r="J520">
        <v>36.544444444444402</v>
      </c>
      <c r="K520">
        <v>128.800833333333</v>
      </c>
      <c r="M520" s="4" t="s">
        <v>1671</v>
      </c>
      <c r="O520">
        <v>2019</v>
      </c>
      <c r="P520">
        <v>2020</v>
      </c>
      <c r="Q520" t="s">
        <v>1788</v>
      </c>
      <c r="R520">
        <v>14</v>
      </c>
      <c r="T520">
        <v>0</v>
      </c>
      <c r="U520" t="s">
        <v>1775</v>
      </c>
      <c r="V520" s="9" t="s">
        <v>1776</v>
      </c>
      <c r="W520" s="4">
        <v>0</v>
      </c>
      <c r="X520" s="9" t="s">
        <v>1793</v>
      </c>
      <c r="AD520" t="s">
        <v>1694</v>
      </c>
      <c r="AF520" t="s">
        <v>1694</v>
      </c>
      <c r="AI520" t="s">
        <v>158</v>
      </c>
      <c r="AJ520" s="4" t="s">
        <v>1674</v>
      </c>
      <c r="AK520" s="4">
        <v>0</v>
      </c>
      <c r="AN520" s="4">
        <v>4</v>
      </c>
      <c r="AO520" s="4">
        <v>20</v>
      </c>
      <c r="AP520" s="4">
        <v>7</v>
      </c>
      <c r="AQ520" t="s">
        <v>1795</v>
      </c>
      <c r="AR520" s="4" t="s">
        <v>1796</v>
      </c>
    </row>
    <row r="521" spans="1:45" x14ac:dyDescent="0.2">
      <c r="A521" t="s">
        <v>1510</v>
      </c>
      <c r="B521" s="4" t="s">
        <v>1672</v>
      </c>
      <c r="C521" s="4" t="s">
        <v>1675</v>
      </c>
      <c r="D521" t="s">
        <v>1505</v>
      </c>
      <c r="E521" t="s">
        <v>1506</v>
      </c>
      <c r="G521" s="4" t="s">
        <v>1694</v>
      </c>
      <c r="H521" t="s">
        <v>1694</v>
      </c>
      <c r="I521" s="4" t="s">
        <v>1787</v>
      </c>
      <c r="J521">
        <v>36.544444444444402</v>
      </c>
      <c r="K521">
        <v>128.800833333333</v>
      </c>
      <c r="M521" s="4" t="s">
        <v>1671</v>
      </c>
      <c r="O521">
        <v>2019</v>
      </c>
      <c r="P521">
        <v>2020</v>
      </c>
      <c r="Q521" t="s">
        <v>1788</v>
      </c>
      <c r="R521">
        <v>14</v>
      </c>
      <c r="T521">
        <v>0</v>
      </c>
      <c r="U521" t="s">
        <v>1775</v>
      </c>
      <c r="V521" s="9" t="s">
        <v>1776</v>
      </c>
      <c r="W521" s="4">
        <v>14</v>
      </c>
      <c r="X521" s="9" t="s">
        <v>1793</v>
      </c>
      <c r="AD521" t="s">
        <v>1694</v>
      </c>
      <c r="AF521" t="s">
        <v>1694</v>
      </c>
      <c r="AI521" t="s">
        <v>158</v>
      </c>
      <c r="AJ521" s="4" t="s">
        <v>1674</v>
      </c>
      <c r="AK521" s="4">
        <v>56.005000000000003</v>
      </c>
      <c r="AN521" s="4">
        <v>4</v>
      </c>
      <c r="AO521" s="4">
        <v>20</v>
      </c>
      <c r="AP521" s="4">
        <v>7</v>
      </c>
      <c r="AQ521" t="s">
        <v>1795</v>
      </c>
      <c r="AR521" s="4" t="s">
        <v>1796</v>
      </c>
    </row>
    <row r="522" spans="1:45" x14ac:dyDescent="0.2">
      <c r="A522" t="s">
        <v>1510</v>
      </c>
      <c r="B522" s="4" t="s">
        <v>1672</v>
      </c>
      <c r="C522" s="4" t="s">
        <v>1675</v>
      </c>
      <c r="D522" t="s">
        <v>1505</v>
      </c>
      <c r="E522" t="s">
        <v>1506</v>
      </c>
      <c r="G522" s="4" t="s">
        <v>1694</v>
      </c>
      <c r="H522" t="s">
        <v>1694</v>
      </c>
      <c r="I522" s="4" t="s">
        <v>1787</v>
      </c>
      <c r="J522">
        <v>36.544444444444402</v>
      </c>
      <c r="K522">
        <v>128.800833333333</v>
      </c>
      <c r="M522" s="4" t="s">
        <v>1671</v>
      </c>
      <c r="O522">
        <v>2019</v>
      </c>
      <c r="P522">
        <v>2020</v>
      </c>
      <c r="Q522" t="s">
        <v>1788</v>
      </c>
      <c r="R522">
        <v>14</v>
      </c>
      <c r="T522">
        <v>0</v>
      </c>
      <c r="U522" t="s">
        <v>1775</v>
      </c>
      <c r="V522" s="9" t="s">
        <v>1776</v>
      </c>
      <c r="W522" s="4">
        <v>28</v>
      </c>
      <c r="X522" s="9" t="s">
        <v>1793</v>
      </c>
      <c r="AD522" t="s">
        <v>1694</v>
      </c>
      <c r="AF522" t="s">
        <v>1694</v>
      </c>
      <c r="AI522" t="s">
        <v>158</v>
      </c>
      <c r="AJ522" s="4" t="s">
        <v>1674</v>
      </c>
      <c r="AK522" s="4">
        <v>48.75</v>
      </c>
      <c r="AN522" s="4">
        <v>4</v>
      </c>
      <c r="AO522" s="4">
        <v>20</v>
      </c>
      <c r="AP522" s="4">
        <v>7</v>
      </c>
      <c r="AQ522" t="s">
        <v>1795</v>
      </c>
      <c r="AR522" s="4" t="s">
        <v>1796</v>
      </c>
    </row>
    <row r="523" spans="1:45" x14ac:dyDescent="0.2">
      <c r="A523" t="s">
        <v>1510</v>
      </c>
      <c r="B523" s="4" t="s">
        <v>1672</v>
      </c>
      <c r="C523" s="4" t="s">
        <v>1675</v>
      </c>
      <c r="D523" t="s">
        <v>1505</v>
      </c>
      <c r="E523" t="s">
        <v>1506</v>
      </c>
      <c r="G523" s="4" t="s">
        <v>1694</v>
      </c>
      <c r="H523" t="s">
        <v>1694</v>
      </c>
      <c r="I523" s="4" t="s">
        <v>1787</v>
      </c>
      <c r="J523">
        <v>36.544444444444402</v>
      </c>
      <c r="K523">
        <v>128.800833333333</v>
      </c>
      <c r="M523" s="4" t="s">
        <v>1671</v>
      </c>
      <c r="O523">
        <v>2019</v>
      </c>
      <c r="P523">
        <v>2020</v>
      </c>
      <c r="Q523" t="s">
        <v>1788</v>
      </c>
      <c r="R523">
        <v>14</v>
      </c>
      <c r="T523">
        <v>0</v>
      </c>
      <c r="U523" t="s">
        <v>1775</v>
      </c>
      <c r="V523" s="9" t="s">
        <v>1776</v>
      </c>
      <c r="W523" s="4">
        <v>56</v>
      </c>
      <c r="X523" s="9" t="s">
        <v>1793</v>
      </c>
      <c r="AD523" t="s">
        <v>1694</v>
      </c>
      <c r="AF523" t="s">
        <v>1694</v>
      </c>
      <c r="AI523" t="s">
        <v>158</v>
      </c>
      <c r="AJ523" s="4" t="s">
        <v>1674</v>
      </c>
      <c r="AK523" s="4">
        <v>61.691000000000003</v>
      </c>
      <c r="AN523" s="4">
        <v>4</v>
      </c>
      <c r="AO523" s="4">
        <v>20</v>
      </c>
      <c r="AP523" s="4">
        <v>7</v>
      </c>
      <c r="AQ523" t="s">
        <v>1795</v>
      </c>
      <c r="AR523" s="4" t="s">
        <v>1796</v>
      </c>
    </row>
    <row r="524" spans="1:45" x14ac:dyDescent="0.2">
      <c r="A524" t="s">
        <v>1510</v>
      </c>
      <c r="B524" s="4" t="s">
        <v>1672</v>
      </c>
      <c r="C524" s="4" t="s">
        <v>1675</v>
      </c>
      <c r="D524" t="s">
        <v>1505</v>
      </c>
      <c r="E524" t="s">
        <v>1506</v>
      </c>
      <c r="G524" s="4" t="s">
        <v>1694</v>
      </c>
      <c r="H524" t="s">
        <v>1694</v>
      </c>
      <c r="I524" s="4" t="s">
        <v>1787</v>
      </c>
      <c r="J524">
        <v>36.544444444444402</v>
      </c>
      <c r="K524">
        <v>128.800833333333</v>
      </c>
      <c r="M524" s="4" t="s">
        <v>1671</v>
      </c>
      <c r="O524">
        <v>2019</v>
      </c>
      <c r="P524">
        <v>2020</v>
      </c>
      <c r="Q524" t="s">
        <v>1788</v>
      </c>
      <c r="R524">
        <v>14</v>
      </c>
      <c r="T524">
        <v>0</v>
      </c>
      <c r="U524" t="s">
        <v>1775</v>
      </c>
      <c r="V524" s="9" t="s">
        <v>1776</v>
      </c>
      <c r="W524" s="4">
        <v>84</v>
      </c>
      <c r="X524" s="9" t="s">
        <v>1793</v>
      </c>
      <c r="AD524" t="s">
        <v>1694</v>
      </c>
      <c r="AF524" t="s">
        <v>1694</v>
      </c>
      <c r="AI524" t="s">
        <v>158</v>
      </c>
      <c r="AJ524" s="4" t="s">
        <v>1674</v>
      </c>
      <c r="AK524" s="4">
        <v>54.631999999999998</v>
      </c>
      <c r="AN524" s="4">
        <v>4</v>
      </c>
      <c r="AO524" s="4">
        <v>20</v>
      </c>
      <c r="AP524" s="4">
        <v>7</v>
      </c>
      <c r="AQ524" t="s">
        <v>1795</v>
      </c>
      <c r="AR524" s="4" t="s">
        <v>1796</v>
      </c>
    </row>
    <row r="525" spans="1:45" x14ac:dyDescent="0.2">
      <c r="A525" t="s">
        <v>1510</v>
      </c>
      <c r="B525" s="4" t="s">
        <v>1672</v>
      </c>
      <c r="C525" s="4" t="s">
        <v>1675</v>
      </c>
      <c r="D525" t="s">
        <v>1505</v>
      </c>
      <c r="E525" t="s">
        <v>1506</v>
      </c>
      <c r="G525" s="4" t="s">
        <v>1694</v>
      </c>
      <c r="H525" t="s">
        <v>1694</v>
      </c>
      <c r="I525" s="4" t="s">
        <v>1787</v>
      </c>
      <c r="J525">
        <v>36.544444444444402</v>
      </c>
      <c r="K525">
        <v>128.800833333333</v>
      </c>
      <c r="M525" s="4" t="s">
        <v>1671</v>
      </c>
      <c r="O525">
        <v>2019</v>
      </c>
      <c r="P525">
        <v>2020</v>
      </c>
      <c r="Q525" t="s">
        <v>1788</v>
      </c>
      <c r="R525">
        <v>14</v>
      </c>
      <c r="T525">
        <v>0</v>
      </c>
      <c r="U525" t="s">
        <v>1775</v>
      </c>
      <c r="V525" s="9" t="s">
        <v>1776</v>
      </c>
      <c r="W525" s="4">
        <v>0</v>
      </c>
      <c r="X525" s="9" t="s">
        <v>1793</v>
      </c>
      <c r="AD525" t="s">
        <v>1694</v>
      </c>
      <c r="AF525" t="s">
        <v>1694</v>
      </c>
      <c r="AI525" t="s">
        <v>158</v>
      </c>
      <c r="AJ525" s="4" t="s">
        <v>1674</v>
      </c>
      <c r="AK525" s="4">
        <v>0</v>
      </c>
      <c r="AN525" s="4">
        <v>4</v>
      </c>
      <c r="AO525" s="4">
        <v>20</v>
      </c>
      <c r="AP525" s="4">
        <v>14</v>
      </c>
      <c r="AQ525" t="s">
        <v>1795</v>
      </c>
      <c r="AR525" s="4" t="s">
        <v>1796</v>
      </c>
    </row>
    <row r="526" spans="1:45" x14ac:dyDescent="0.2">
      <c r="A526" t="s">
        <v>1510</v>
      </c>
      <c r="B526" s="4" t="s">
        <v>1672</v>
      </c>
      <c r="C526" s="4" t="s">
        <v>1675</v>
      </c>
      <c r="D526" t="s">
        <v>1505</v>
      </c>
      <c r="E526" t="s">
        <v>1506</v>
      </c>
      <c r="G526" s="4" t="s">
        <v>1694</v>
      </c>
      <c r="H526" t="s">
        <v>1694</v>
      </c>
      <c r="I526" s="4" t="s">
        <v>1787</v>
      </c>
      <c r="J526">
        <v>36.544444444444402</v>
      </c>
      <c r="K526">
        <v>128.800833333333</v>
      </c>
      <c r="M526" s="4" t="s">
        <v>1671</v>
      </c>
      <c r="O526">
        <v>2019</v>
      </c>
      <c r="P526">
        <v>2020</v>
      </c>
      <c r="Q526" t="s">
        <v>1788</v>
      </c>
      <c r="R526">
        <v>14</v>
      </c>
      <c r="T526">
        <v>0</v>
      </c>
      <c r="U526" t="s">
        <v>1775</v>
      </c>
      <c r="V526" s="9" t="s">
        <v>1776</v>
      </c>
      <c r="W526" s="4">
        <v>14</v>
      </c>
      <c r="X526" s="9" t="s">
        <v>1793</v>
      </c>
      <c r="AD526" t="s">
        <v>1694</v>
      </c>
      <c r="AF526" t="s">
        <v>1694</v>
      </c>
      <c r="AI526" t="s">
        <v>158</v>
      </c>
      <c r="AJ526" s="4" t="s">
        <v>1674</v>
      </c>
      <c r="AK526" s="4">
        <v>77.77</v>
      </c>
      <c r="AN526" s="4">
        <v>4</v>
      </c>
      <c r="AO526" s="4">
        <v>20</v>
      </c>
      <c r="AP526" s="4">
        <v>14</v>
      </c>
      <c r="AQ526" t="s">
        <v>1795</v>
      </c>
      <c r="AR526" s="4" t="s">
        <v>1796</v>
      </c>
    </row>
    <row r="527" spans="1:45" x14ac:dyDescent="0.2">
      <c r="A527" t="s">
        <v>1510</v>
      </c>
      <c r="B527" s="4" t="s">
        <v>1672</v>
      </c>
      <c r="C527" s="4" t="s">
        <v>1675</v>
      </c>
      <c r="D527" t="s">
        <v>1505</v>
      </c>
      <c r="E527" t="s">
        <v>1506</v>
      </c>
      <c r="G527" s="4" t="s">
        <v>1694</v>
      </c>
      <c r="H527" t="s">
        <v>1694</v>
      </c>
      <c r="I527" s="4" t="s">
        <v>1787</v>
      </c>
      <c r="J527">
        <v>36.544444444444402</v>
      </c>
      <c r="K527">
        <v>128.800833333333</v>
      </c>
      <c r="M527" s="4" t="s">
        <v>1671</v>
      </c>
      <c r="O527">
        <v>2019</v>
      </c>
      <c r="P527">
        <v>2020</v>
      </c>
      <c r="Q527" t="s">
        <v>1788</v>
      </c>
      <c r="R527">
        <v>14</v>
      </c>
      <c r="T527">
        <v>0</v>
      </c>
      <c r="U527" t="s">
        <v>1775</v>
      </c>
      <c r="V527" s="9" t="s">
        <v>1776</v>
      </c>
      <c r="W527" s="4">
        <v>28</v>
      </c>
      <c r="X527" s="9" t="s">
        <v>1793</v>
      </c>
      <c r="AD527" t="s">
        <v>1694</v>
      </c>
      <c r="AF527" t="s">
        <v>1694</v>
      </c>
      <c r="AI527" t="s">
        <v>158</v>
      </c>
      <c r="AJ527" s="4" t="s">
        <v>1674</v>
      </c>
      <c r="AK527" s="4">
        <v>62.868000000000002</v>
      </c>
      <c r="AN527" s="4">
        <v>4</v>
      </c>
      <c r="AO527" s="4">
        <v>20</v>
      </c>
      <c r="AP527" s="4">
        <v>14</v>
      </c>
      <c r="AQ527" t="s">
        <v>1795</v>
      </c>
      <c r="AR527" s="4" t="s">
        <v>1796</v>
      </c>
    </row>
    <row r="528" spans="1:45" x14ac:dyDescent="0.2">
      <c r="A528" t="s">
        <v>1510</v>
      </c>
      <c r="B528" s="4" t="s">
        <v>1672</v>
      </c>
      <c r="C528" s="4" t="s">
        <v>1675</v>
      </c>
      <c r="D528" t="s">
        <v>1505</v>
      </c>
      <c r="E528" t="s">
        <v>1506</v>
      </c>
      <c r="G528" s="4" t="s">
        <v>1694</v>
      </c>
      <c r="H528" t="s">
        <v>1694</v>
      </c>
      <c r="I528" s="4" t="s">
        <v>1787</v>
      </c>
      <c r="J528">
        <v>36.544444444444402</v>
      </c>
      <c r="K528">
        <v>128.800833333333</v>
      </c>
      <c r="M528" s="4" t="s">
        <v>1671</v>
      </c>
      <c r="O528">
        <v>2019</v>
      </c>
      <c r="P528">
        <v>2020</v>
      </c>
      <c r="Q528" t="s">
        <v>1788</v>
      </c>
      <c r="R528">
        <v>14</v>
      </c>
      <c r="T528">
        <v>0</v>
      </c>
      <c r="U528" t="s">
        <v>1775</v>
      </c>
      <c r="V528" s="9" t="s">
        <v>1776</v>
      </c>
      <c r="W528" s="4">
        <v>56</v>
      </c>
      <c r="X528" s="9" t="s">
        <v>1793</v>
      </c>
      <c r="AD528" t="s">
        <v>1694</v>
      </c>
      <c r="AF528" t="s">
        <v>1694</v>
      </c>
      <c r="AI528" t="s">
        <v>158</v>
      </c>
      <c r="AJ528" s="4" t="s">
        <v>1674</v>
      </c>
      <c r="AK528" s="4">
        <v>66.593000000000004</v>
      </c>
      <c r="AN528" s="4">
        <v>4</v>
      </c>
      <c r="AO528" s="4">
        <v>20</v>
      </c>
      <c r="AP528" s="4">
        <v>14</v>
      </c>
      <c r="AQ528" t="s">
        <v>1795</v>
      </c>
      <c r="AR528" s="4" t="s">
        <v>1796</v>
      </c>
    </row>
    <row r="529" spans="1:44" x14ac:dyDescent="0.2">
      <c r="A529" t="s">
        <v>1510</v>
      </c>
      <c r="B529" s="4" t="s">
        <v>1672</v>
      </c>
      <c r="C529" s="4" t="s">
        <v>1675</v>
      </c>
      <c r="D529" t="s">
        <v>1505</v>
      </c>
      <c r="E529" t="s">
        <v>1506</v>
      </c>
      <c r="G529" s="4" t="s">
        <v>1694</v>
      </c>
      <c r="H529" t="s">
        <v>1694</v>
      </c>
      <c r="I529" s="4" t="s">
        <v>1787</v>
      </c>
      <c r="J529">
        <v>36.544444444444402</v>
      </c>
      <c r="K529">
        <v>128.800833333333</v>
      </c>
      <c r="M529" s="4" t="s">
        <v>1671</v>
      </c>
      <c r="O529">
        <v>2019</v>
      </c>
      <c r="P529">
        <v>2020</v>
      </c>
      <c r="Q529" t="s">
        <v>1788</v>
      </c>
      <c r="R529">
        <v>14</v>
      </c>
      <c r="T529">
        <v>0</v>
      </c>
      <c r="U529" t="s">
        <v>1775</v>
      </c>
      <c r="V529" s="9" t="s">
        <v>1776</v>
      </c>
      <c r="W529" s="4">
        <v>84</v>
      </c>
      <c r="X529" s="9" t="s">
        <v>1793</v>
      </c>
      <c r="AD529" t="s">
        <v>1694</v>
      </c>
      <c r="AF529" t="s">
        <v>1694</v>
      </c>
      <c r="AI529" t="s">
        <v>158</v>
      </c>
      <c r="AJ529" s="4" t="s">
        <v>1674</v>
      </c>
      <c r="AK529" s="4">
        <v>59.533999999999999</v>
      </c>
      <c r="AN529" s="4">
        <v>4</v>
      </c>
      <c r="AO529" s="4">
        <v>20</v>
      </c>
      <c r="AP529" s="4">
        <v>14</v>
      </c>
      <c r="AQ529" t="s">
        <v>1795</v>
      </c>
      <c r="AR529" s="4" t="s">
        <v>1796</v>
      </c>
    </row>
    <row r="530" spans="1:44" x14ac:dyDescent="0.2">
      <c r="A530" t="s">
        <v>1510</v>
      </c>
      <c r="B530" s="4" t="s">
        <v>1672</v>
      </c>
      <c r="C530" s="4" t="s">
        <v>1675</v>
      </c>
      <c r="D530" t="s">
        <v>1505</v>
      </c>
      <c r="E530" t="s">
        <v>1506</v>
      </c>
      <c r="G530" s="4" t="s">
        <v>1694</v>
      </c>
      <c r="H530" t="s">
        <v>1694</v>
      </c>
      <c r="I530" s="4" t="s">
        <v>1787</v>
      </c>
      <c r="J530">
        <v>36.544444444444402</v>
      </c>
      <c r="K530">
        <v>128.800833333333</v>
      </c>
      <c r="M530" s="4" t="s">
        <v>1671</v>
      </c>
      <c r="O530">
        <v>2019</v>
      </c>
      <c r="P530">
        <v>2020</v>
      </c>
      <c r="Q530" t="s">
        <v>1788</v>
      </c>
      <c r="R530">
        <v>14</v>
      </c>
      <c r="T530">
        <v>0</v>
      </c>
      <c r="U530" t="s">
        <v>1775</v>
      </c>
      <c r="V530" s="9" t="s">
        <v>1776</v>
      </c>
      <c r="W530" s="4">
        <v>0</v>
      </c>
      <c r="X530" s="9" t="s">
        <v>1793</v>
      </c>
      <c r="AD530" t="s">
        <v>1694</v>
      </c>
      <c r="AF530" t="s">
        <v>1694</v>
      </c>
      <c r="AI530" t="s">
        <v>158</v>
      </c>
      <c r="AJ530" s="4" t="s">
        <v>1674</v>
      </c>
      <c r="AK530" s="4">
        <v>0</v>
      </c>
      <c r="AN530" s="4">
        <v>4</v>
      </c>
      <c r="AO530" s="4">
        <v>20</v>
      </c>
      <c r="AP530" s="4">
        <v>21</v>
      </c>
      <c r="AQ530" t="s">
        <v>1795</v>
      </c>
      <c r="AR530" s="4" t="s">
        <v>1796</v>
      </c>
    </row>
    <row r="531" spans="1:44" x14ac:dyDescent="0.2">
      <c r="A531" t="s">
        <v>1510</v>
      </c>
      <c r="B531" s="4" t="s">
        <v>1672</v>
      </c>
      <c r="C531" s="4" t="s">
        <v>1675</v>
      </c>
      <c r="D531" t="s">
        <v>1505</v>
      </c>
      <c r="E531" t="s">
        <v>1506</v>
      </c>
      <c r="G531" s="4" t="s">
        <v>1694</v>
      </c>
      <c r="H531" t="s">
        <v>1694</v>
      </c>
      <c r="I531" s="4" t="s">
        <v>1787</v>
      </c>
      <c r="J531">
        <v>36.544444444444402</v>
      </c>
      <c r="K531">
        <v>128.800833333333</v>
      </c>
      <c r="M531" s="4" t="s">
        <v>1671</v>
      </c>
      <c r="O531">
        <v>2019</v>
      </c>
      <c r="P531">
        <v>2020</v>
      </c>
      <c r="Q531" t="s">
        <v>1788</v>
      </c>
      <c r="R531">
        <v>14</v>
      </c>
      <c r="T531">
        <v>0</v>
      </c>
      <c r="U531" t="s">
        <v>1775</v>
      </c>
      <c r="V531" s="9" t="s">
        <v>1776</v>
      </c>
      <c r="W531" s="4">
        <v>14</v>
      </c>
      <c r="X531" s="9" t="s">
        <v>1793</v>
      </c>
      <c r="AD531" t="s">
        <v>1694</v>
      </c>
      <c r="AF531" t="s">
        <v>1694</v>
      </c>
      <c r="AI531" t="s">
        <v>158</v>
      </c>
      <c r="AJ531" s="4" t="s">
        <v>1674</v>
      </c>
      <c r="AK531" s="4">
        <v>79.534000000000006</v>
      </c>
      <c r="AN531" s="4">
        <v>4</v>
      </c>
      <c r="AO531" s="4">
        <v>20</v>
      </c>
      <c r="AP531" s="4">
        <v>21</v>
      </c>
      <c r="AQ531" t="s">
        <v>1795</v>
      </c>
      <c r="AR531" s="4" t="s">
        <v>1796</v>
      </c>
    </row>
    <row r="532" spans="1:44" x14ac:dyDescent="0.2">
      <c r="A532" t="s">
        <v>1510</v>
      </c>
      <c r="B532" s="4" t="s">
        <v>1672</v>
      </c>
      <c r="C532" s="4" t="s">
        <v>1675</v>
      </c>
      <c r="D532" t="s">
        <v>1505</v>
      </c>
      <c r="E532" t="s">
        <v>1506</v>
      </c>
      <c r="G532" s="4" t="s">
        <v>1694</v>
      </c>
      <c r="H532" t="s">
        <v>1694</v>
      </c>
      <c r="I532" s="4" t="s">
        <v>1787</v>
      </c>
      <c r="J532">
        <v>36.544444444444402</v>
      </c>
      <c r="K532">
        <v>128.800833333333</v>
      </c>
      <c r="M532" s="4" t="s">
        <v>1671</v>
      </c>
      <c r="O532">
        <v>2019</v>
      </c>
      <c r="P532">
        <v>2020</v>
      </c>
      <c r="Q532" t="s">
        <v>1788</v>
      </c>
      <c r="R532">
        <v>14</v>
      </c>
      <c r="T532">
        <v>0</v>
      </c>
      <c r="U532" t="s">
        <v>1775</v>
      </c>
      <c r="V532" s="9" t="s">
        <v>1776</v>
      </c>
      <c r="W532" s="4">
        <v>28</v>
      </c>
      <c r="X532" s="9" t="s">
        <v>1793</v>
      </c>
      <c r="AD532" t="s">
        <v>1694</v>
      </c>
      <c r="AF532" t="s">
        <v>1694</v>
      </c>
      <c r="AI532" t="s">
        <v>158</v>
      </c>
      <c r="AJ532" s="4" t="s">
        <v>1674</v>
      </c>
      <c r="AK532" s="4">
        <v>71.495000000000005</v>
      </c>
      <c r="AN532" s="4">
        <v>4</v>
      </c>
      <c r="AO532" s="4">
        <v>20</v>
      </c>
      <c r="AP532" s="4">
        <v>21</v>
      </c>
      <c r="AQ532" t="s">
        <v>1795</v>
      </c>
      <c r="AR532" s="4" t="s">
        <v>1796</v>
      </c>
    </row>
    <row r="533" spans="1:44" x14ac:dyDescent="0.2">
      <c r="A533" t="s">
        <v>1510</v>
      </c>
      <c r="B533" s="4" t="s">
        <v>1672</v>
      </c>
      <c r="C533" s="4" t="s">
        <v>1675</v>
      </c>
      <c r="D533" t="s">
        <v>1505</v>
      </c>
      <c r="E533" t="s">
        <v>1506</v>
      </c>
      <c r="G533" s="4" t="s">
        <v>1694</v>
      </c>
      <c r="H533" t="s">
        <v>1694</v>
      </c>
      <c r="I533" s="4" t="s">
        <v>1787</v>
      </c>
      <c r="J533">
        <v>36.544444444444402</v>
      </c>
      <c r="K533">
        <v>128.800833333333</v>
      </c>
      <c r="M533" s="4" t="s">
        <v>1671</v>
      </c>
      <c r="O533">
        <v>2019</v>
      </c>
      <c r="P533">
        <v>2020</v>
      </c>
      <c r="Q533" t="s">
        <v>1788</v>
      </c>
      <c r="R533">
        <v>14</v>
      </c>
      <c r="T533">
        <v>0</v>
      </c>
      <c r="U533" t="s">
        <v>1775</v>
      </c>
      <c r="V533" s="9" t="s">
        <v>1776</v>
      </c>
      <c r="W533" s="4">
        <v>56</v>
      </c>
      <c r="X533" s="9" t="s">
        <v>1793</v>
      </c>
      <c r="AD533" t="s">
        <v>1694</v>
      </c>
      <c r="AF533" t="s">
        <v>1694</v>
      </c>
      <c r="AI533" t="s">
        <v>158</v>
      </c>
      <c r="AJ533" s="4" t="s">
        <v>1674</v>
      </c>
      <c r="AK533" s="4">
        <v>70.123000000000005</v>
      </c>
      <c r="AN533" s="4">
        <v>4</v>
      </c>
      <c r="AO533" s="4">
        <v>20</v>
      </c>
      <c r="AP533" s="4">
        <v>21</v>
      </c>
      <c r="AQ533" t="s">
        <v>1795</v>
      </c>
      <c r="AR533" s="4" t="s">
        <v>1796</v>
      </c>
    </row>
    <row r="534" spans="1:44" x14ac:dyDescent="0.2">
      <c r="A534" t="s">
        <v>1510</v>
      </c>
      <c r="B534" s="4" t="s">
        <v>1672</v>
      </c>
      <c r="C534" s="4" t="s">
        <v>1675</v>
      </c>
      <c r="D534" t="s">
        <v>1505</v>
      </c>
      <c r="E534" t="s">
        <v>1506</v>
      </c>
      <c r="G534" s="4" t="s">
        <v>1694</v>
      </c>
      <c r="H534" t="s">
        <v>1694</v>
      </c>
      <c r="I534" s="4" t="s">
        <v>1787</v>
      </c>
      <c r="J534">
        <v>36.544444444444402</v>
      </c>
      <c r="K534">
        <v>128.800833333333</v>
      </c>
      <c r="M534" s="4" t="s">
        <v>1671</v>
      </c>
      <c r="O534">
        <v>2019</v>
      </c>
      <c r="P534">
        <v>2020</v>
      </c>
      <c r="Q534" t="s">
        <v>1788</v>
      </c>
      <c r="R534">
        <v>14</v>
      </c>
      <c r="T534">
        <v>0</v>
      </c>
      <c r="U534" t="s">
        <v>1775</v>
      </c>
      <c r="V534" s="9" t="s">
        <v>1776</v>
      </c>
      <c r="W534" s="4">
        <v>84</v>
      </c>
      <c r="X534" s="9" t="s">
        <v>1793</v>
      </c>
      <c r="AD534" t="s">
        <v>1694</v>
      </c>
      <c r="AF534" t="s">
        <v>1694</v>
      </c>
      <c r="AI534" t="s">
        <v>158</v>
      </c>
      <c r="AJ534" s="4" t="s">
        <v>1674</v>
      </c>
      <c r="AK534" s="4">
        <v>66.397000000000006</v>
      </c>
      <c r="AN534" s="4">
        <v>4</v>
      </c>
      <c r="AO534" s="4">
        <v>20</v>
      </c>
      <c r="AP534" s="4">
        <v>21</v>
      </c>
      <c r="AQ534" t="s">
        <v>1795</v>
      </c>
      <c r="AR534" s="4" t="s">
        <v>1796</v>
      </c>
    </row>
    <row r="535" spans="1:44" x14ac:dyDescent="0.2">
      <c r="A535" t="s">
        <v>1510</v>
      </c>
      <c r="B535" s="4" t="s">
        <v>1672</v>
      </c>
      <c r="C535" s="4" t="s">
        <v>1675</v>
      </c>
      <c r="D535" t="s">
        <v>1505</v>
      </c>
      <c r="E535" t="s">
        <v>1506</v>
      </c>
      <c r="G535" s="4" t="s">
        <v>1694</v>
      </c>
      <c r="H535" t="s">
        <v>1694</v>
      </c>
      <c r="I535" s="4" t="s">
        <v>1787</v>
      </c>
      <c r="J535">
        <v>36.544444444444402</v>
      </c>
      <c r="K535">
        <v>128.800833333333</v>
      </c>
      <c r="M535" s="4" t="s">
        <v>1671</v>
      </c>
      <c r="O535">
        <v>2019</v>
      </c>
      <c r="P535">
        <v>2020</v>
      </c>
      <c r="Q535" t="s">
        <v>1788</v>
      </c>
      <c r="R535">
        <v>14</v>
      </c>
      <c r="T535">
        <v>0</v>
      </c>
      <c r="U535" t="s">
        <v>1775</v>
      </c>
      <c r="V535" s="9" t="s">
        <v>1776</v>
      </c>
      <c r="W535" s="4">
        <v>0</v>
      </c>
      <c r="X535" s="9" t="s">
        <v>1793</v>
      </c>
      <c r="AD535" t="s">
        <v>1694</v>
      </c>
      <c r="AF535" t="s">
        <v>1694</v>
      </c>
      <c r="AI535" t="s">
        <v>158</v>
      </c>
      <c r="AJ535" s="4" t="s">
        <v>1674</v>
      </c>
      <c r="AK535" s="4">
        <v>0</v>
      </c>
      <c r="AN535" s="4">
        <v>4</v>
      </c>
      <c r="AO535" s="4">
        <v>20</v>
      </c>
      <c r="AP535" s="4">
        <v>28</v>
      </c>
      <c r="AQ535" t="s">
        <v>1795</v>
      </c>
      <c r="AR535" s="4" t="s">
        <v>1796</v>
      </c>
    </row>
    <row r="536" spans="1:44" x14ac:dyDescent="0.2">
      <c r="A536" t="s">
        <v>1510</v>
      </c>
      <c r="B536" s="4" t="s">
        <v>1672</v>
      </c>
      <c r="C536" s="4" t="s">
        <v>1675</v>
      </c>
      <c r="D536" t="s">
        <v>1505</v>
      </c>
      <c r="E536" t="s">
        <v>1506</v>
      </c>
      <c r="G536" s="4" t="s">
        <v>1694</v>
      </c>
      <c r="H536" t="s">
        <v>1694</v>
      </c>
      <c r="I536" s="4" t="s">
        <v>1787</v>
      </c>
      <c r="J536">
        <v>36.544444444444402</v>
      </c>
      <c r="K536">
        <v>128.800833333333</v>
      </c>
      <c r="M536" s="4" t="s">
        <v>1671</v>
      </c>
      <c r="O536">
        <v>2019</v>
      </c>
      <c r="P536">
        <v>2020</v>
      </c>
      <c r="Q536" t="s">
        <v>1788</v>
      </c>
      <c r="R536">
        <v>14</v>
      </c>
      <c r="T536">
        <v>0</v>
      </c>
      <c r="U536" t="s">
        <v>1775</v>
      </c>
      <c r="V536" s="9" t="s">
        <v>1776</v>
      </c>
      <c r="W536" s="4">
        <v>14</v>
      </c>
      <c r="X536" s="9" t="s">
        <v>1793</v>
      </c>
      <c r="AD536" t="s">
        <v>1694</v>
      </c>
      <c r="AF536" t="s">
        <v>1694</v>
      </c>
      <c r="AI536" t="s">
        <v>158</v>
      </c>
      <c r="AJ536" s="4" t="s">
        <v>1674</v>
      </c>
      <c r="AK536" s="4">
        <v>79.534000000000006</v>
      </c>
      <c r="AN536" s="4">
        <v>4</v>
      </c>
      <c r="AO536" s="4">
        <v>20</v>
      </c>
      <c r="AP536" s="4">
        <v>28</v>
      </c>
      <c r="AQ536" t="s">
        <v>1795</v>
      </c>
      <c r="AR536" s="4" t="s">
        <v>1796</v>
      </c>
    </row>
    <row r="537" spans="1:44" x14ac:dyDescent="0.2">
      <c r="A537" t="s">
        <v>1510</v>
      </c>
      <c r="B537" s="4" t="s">
        <v>1672</v>
      </c>
      <c r="C537" s="4" t="s">
        <v>1675</v>
      </c>
      <c r="D537" t="s">
        <v>1505</v>
      </c>
      <c r="E537" t="s">
        <v>1506</v>
      </c>
      <c r="G537" s="4" t="s">
        <v>1694</v>
      </c>
      <c r="H537" t="s">
        <v>1694</v>
      </c>
      <c r="I537" s="4" t="s">
        <v>1787</v>
      </c>
      <c r="J537">
        <v>36.544444444444402</v>
      </c>
      <c r="K537">
        <v>128.800833333333</v>
      </c>
      <c r="M537" s="4" t="s">
        <v>1671</v>
      </c>
      <c r="O537">
        <v>2019</v>
      </c>
      <c r="P537">
        <v>2020</v>
      </c>
      <c r="Q537" t="s">
        <v>1788</v>
      </c>
      <c r="R537">
        <v>14</v>
      </c>
      <c r="T537">
        <v>0</v>
      </c>
      <c r="U537" t="s">
        <v>1775</v>
      </c>
      <c r="V537" s="9" t="s">
        <v>1776</v>
      </c>
      <c r="W537" s="4">
        <v>28</v>
      </c>
      <c r="X537" s="9" t="s">
        <v>1793</v>
      </c>
      <c r="AD537" t="s">
        <v>1694</v>
      </c>
      <c r="AF537" t="s">
        <v>1694</v>
      </c>
      <c r="AI537" t="s">
        <v>158</v>
      </c>
      <c r="AJ537" s="4" t="s">
        <v>1674</v>
      </c>
      <c r="AK537" s="4">
        <v>75.025000000000006</v>
      </c>
      <c r="AN537" s="4">
        <v>4</v>
      </c>
      <c r="AO537" s="4">
        <v>20</v>
      </c>
      <c r="AP537" s="4">
        <v>28</v>
      </c>
      <c r="AQ537" t="s">
        <v>1795</v>
      </c>
      <c r="AR537" s="4" t="s">
        <v>1796</v>
      </c>
    </row>
    <row r="538" spans="1:44" x14ac:dyDescent="0.2">
      <c r="A538" t="s">
        <v>1510</v>
      </c>
      <c r="B538" s="4" t="s">
        <v>1672</v>
      </c>
      <c r="C538" s="4" t="s">
        <v>1675</v>
      </c>
      <c r="D538" t="s">
        <v>1505</v>
      </c>
      <c r="E538" t="s">
        <v>1506</v>
      </c>
      <c r="G538" s="4" t="s">
        <v>1694</v>
      </c>
      <c r="H538" t="s">
        <v>1694</v>
      </c>
      <c r="I538" s="4" t="s">
        <v>1787</v>
      </c>
      <c r="J538">
        <v>36.544444444444402</v>
      </c>
      <c r="K538">
        <v>128.800833333333</v>
      </c>
      <c r="M538" s="4" t="s">
        <v>1671</v>
      </c>
      <c r="O538">
        <v>2019</v>
      </c>
      <c r="P538">
        <v>2020</v>
      </c>
      <c r="Q538" t="s">
        <v>1788</v>
      </c>
      <c r="R538">
        <v>14</v>
      </c>
      <c r="T538">
        <v>0</v>
      </c>
      <c r="U538" t="s">
        <v>1775</v>
      </c>
      <c r="V538" s="9" t="s">
        <v>1776</v>
      </c>
      <c r="W538" s="4">
        <v>56</v>
      </c>
      <c r="X538" s="9" t="s">
        <v>1793</v>
      </c>
      <c r="AD538" t="s">
        <v>1694</v>
      </c>
      <c r="AF538" t="s">
        <v>1694</v>
      </c>
      <c r="AI538" t="s">
        <v>158</v>
      </c>
      <c r="AJ538" s="4" t="s">
        <v>1674</v>
      </c>
      <c r="AK538" s="4">
        <v>71.691000000000003</v>
      </c>
      <c r="AN538" s="4">
        <v>4</v>
      </c>
      <c r="AO538" s="4">
        <v>20</v>
      </c>
      <c r="AP538" s="4">
        <v>28</v>
      </c>
      <c r="AQ538" t="s">
        <v>1795</v>
      </c>
      <c r="AR538" s="4" t="s">
        <v>1796</v>
      </c>
    </row>
    <row r="539" spans="1:44" x14ac:dyDescent="0.2">
      <c r="A539" t="s">
        <v>1510</v>
      </c>
      <c r="B539" s="4" t="s">
        <v>1672</v>
      </c>
      <c r="C539" s="4" t="s">
        <v>1675</v>
      </c>
      <c r="D539" t="s">
        <v>1505</v>
      </c>
      <c r="E539" t="s">
        <v>1506</v>
      </c>
      <c r="G539" s="4" t="s">
        <v>1694</v>
      </c>
      <c r="H539" t="s">
        <v>1694</v>
      </c>
      <c r="I539" s="4" t="s">
        <v>1787</v>
      </c>
      <c r="J539">
        <v>36.544444444444402</v>
      </c>
      <c r="K539">
        <v>128.800833333333</v>
      </c>
      <c r="M539" s="4" t="s">
        <v>1671</v>
      </c>
      <c r="O539">
        <v>2019</v>
      </c>
      <c r="P539">
        <v>2020</v>
      </c>
      <c r="Q539" t="s">
        <v>1788</v>
      </c>
      <c r="R539">
        <v>14</v>
      </c>
      <c r="T539">
        <v>0</v>
      </c>
      <c r="U539" t="s">
        <v>1775</v>
      </c>
      <c r="V539" s="9" t="s">
        <v>1776</v>
      </c>
      <c r="W539" s="4">
        <v>84</v>
      </c>
      <c r="X539" s="9" t="s">
        <v>1793</v>
      </c>
      <c r="AD539" t="s">
        <v>1694</v>
      </c>
      <c r="AF539" t="s">
        <v>1694</v>
      </c>
      <c r="AI539" t="s">
        <v>158</v>
      </c>
      <c r="AJ539" s="4" t="s">
        <v>1674</v>
      </c>
      <c r="AK539" s="4">
        <v>66.397000000000006</v>
      </c>
      <c r="AN539" s="4">
        <v>4</v>
      </c>
      <c r="AO539" s="4">
        <v>20</v>
      </c>
      <c r="AP539" s="4">
        <v>28</v>
      </c>
      <c r="AQ539" t="s">
        <v>1795</v>
      </c>
      <c r="AR539" s="4" t="s">
        <v>1796</v>
      </c>
    </row>
    <row r="540" spans="1:44" x14ac:dyDescent="0.2">
      <c r="A540" t="s">
        <v>1510</v>
      </c>
      <c r="B540" s="4" t="s">
        <v>1672</v>
      </c>
      <c r="C540" s="4" t="s">
        <v>1675</v>
      </c>
      <c r="D540" t="s">
        <v>1505</v>
      </c>
      <c r="E540" t="s">
        <v>1506</v>
      </c>
      <c r="G540" s="4" t="s">
        <v>1694</v>
      </c>
      <c r="H540" t="s">
        <v>1694</v>
      </c>
      <c r="I540" s="4" t="s">
        <v>1787</v>
      </c>
      <c r="J540">
        <v>36.544444444444402</v>
      </c>
      <c r="K540">
        <v>128.800833333333</v>
      </c>
      <c r="M540" s="4" t="s">
        <v>1671</v>
      </c>
      <c r="O540">
        <v>2019</v>
      </c>
      <c r="P540">
        <v>2020</v>
      </c>
      <c r="Q540" t="s">
        <v>1788</v>
      </c>
      <c r="R540">
        <v>14</v>
      </c>
      <c r="T540">
        <v>0</v>
      </c>
      <c r="U540" t="s">
        <v>1797</v>
      </c>
      <c r="W540" s="4"/>
      <c r="X540" s="9" t="s">
        <v>1793</v>
      </c>
      <c r="Z540">
        <v>12</v>
      </c>
      <c r="AA540" t="s">
        <v>1685</v>
      </c>
      <c r="AB540">
        <v>0</v>
      </c>
      <c r="AC540">
        <v>1</v>
      </c>
      <c r="AD540" t="s">
        <v>1694</v>
      </c>
      <c r="AF540" t="s">
        <v>158</v>
      </c>
      <c r="AG540" t="s">
        <v>1685</v>
      </c>
      <c r="AH540">
        <v>1440</v>
      </c>
      <c r="AI540" t="s">
        <v>158</v>
      </c>
      <c r="AJ540" s="4" t="s">
        <v>1674</v>
      </c>
      <c r="AK540" s="4">
        <v>0</v>
      </c>
      <c r="AL540" t="s">
        <v>1799</v>
      </c>
      <c r="AM540">
        <v>0</v>
      </c>
      <c r="AN540" s="4">
        <v>4</v>
      </c>
      <c r="AO540" s="4">
        <v>20</v>
      </c>
      <c r="AP540" s="4">
        <v>7</v>
      </c>
      <c r="AQ540" t="s">
        <v>1795</v>
      </c>
      <c r="AR540" s="4" t="s">
        <v>1798</v>
      </c>
    </row>
    <row r="541" spans="1:44" x14ac:dyDescent="0.2">
      <c r="A541" t="s">
        <v>1510</v>
      </c>
      <c r="B541" s="4" t="s">
        <v>1672</v>
      </c>
      <c r="C541" s="4" t="s">
        <v>1675</v>
      </c>
      <c r="D541" t="s">
        <v>1505</v>
      </c>
      <c r="E541" t="s">
        <v>1506</v>
      </c>
      <c r="G541" s="4" t="s">
        <v>1694</v>
      </c>
      <c r="H541" t="s">
        <v>1694</v>
      </c>
      <c r="I541" s="4" t="s">
        <v>1787</v>
      </c>
      <c r="J541">
        <v>36.544444444444402</v>
      </c>
      <c r="K541">
        <v>128.800833333333</v>
      </c>
      <c r="M541" s="4" t="s">
        <v>1671</v>
      </c>
      <c r="O541">
        <v>2019</v>
      </c>
      <c r="P541">
        <v>2020</v>
      </c>
      <c r="Q541" t="s">
        <v>1788</v>
      </c>
      <c r="R541">
        <v>14</v>
      </c>
      <c r="T541">
        <v>0</v>
      </c>
      <c r="U541" t="s">
        <v>1797</v>
      </c>
      <c r="W541" s="4"/>
      <c r="X541" s="9" t="s">
        <v>1793</v>
      </c>
      <c r="Z541">
        <v>12</v>
      </c>
      <c r="AA541" t="s">
        <v>1685</v>
      </c>
      <c r="AB541">
        <v>10.045</v>
      </c>
      <c r="AC541">
        <v>1</v>
      </c>
      <c r="AD541" t="s">
        <v>1694</v>
      </c>
      <c r="AF541" t="s">
        <v>158</v>
      </c>
      <c r="AG541" t="s">
        <v>1685</v>
      </c>
      <c r="AH541">
        <v>1440</v>
      </c>
      <c r="AI541" t="s">
        <v>158</v>
      </c>
      <c r="AJ541" s="4" t="s">
        <v>1674</v>
      </c>
      <c r="AK541" s="4">
        <v>5.7050000000000001</v>
      </c>
      <c r="AL541" t="s">
        <v>1799</v>
      </c>
      <c r="AM541">
        <v>7.0030000000000001</v>
      </c>
      <c r="AN541" s="4">
        <v>4</v>
      </c>
      <c r="AO541" s="4">
        <v>20</v>
      </c>
      <c r="AP541" s="4">
        <v>7</v>
      </c>
      <c r="AQ541" t="s">
        <v>1795</v>
      </c>
      <c r="AR541" s="4" t="s">
        <v>1798</v>
      </c>
    </row>
    <row r="542" spans="1:44" x14ac:dyDescent="0.2">
      <c r="A542" t="s">
        <v>1510</v>
      </c>
      <c r="B542" s="4" t="s">
        <v>1672</v>
      </c>
      <c r="C542" s="4" t="s">
        <v>1675</v>
      </c>
      <c r="D542" t="s">
        <v>1505</v>
      </c>
      <c r="E542" t="s">
        <v>1506</v>
      </c>
      <c r="G542" s="4" t="s">
        <v>1694</v>
      </c>
      <c r="H542" t="s">
        <v>1694</v>
      </c>
      <c r="I542" s="4" t="s">
        <v>1787</v>
      </c>
      <c r="J542">
        <v>36.544444444444402</v>
      </c>
      <c r="K542">
        <v>128.800833333333</v>
      </c>
      <c r="M542" s="4" t="s">
        <v>1671</v>
      </c>
      <c r="O542">
        <v>2019</v>
      </c>
      <c r="P542">
        <v>2020</v>
      </c>
      <c r="Q542" t="s">
        <v>1788</v>
      </c>
      <c r="R542">
        <v>14</v>
      </c>
      <c r="T542">
        <v>0</v>
      </c>
      <c r="U542" t="s">
        <v>1797</v>
      </c>
      <c r="W542" s="4"/>
      <c r="X542" s="9" t="s">
        <v>1793</v>
      </c>
      <c r="Z542">
        <v>12</v>
      </c>
      <c r="AA542" t="s">
        <v>1685</v>
      </c>
      <c r="AB542">
        <v>100.1</v>
      </c>
      <c r="AC542">
        <v>1</v>
      </c>
      <c r="AD542" t="s">
        <v>1694</v>
      </c>
      <c r="AF542" t="s">
        <v>158</v>
      </c>
      <c r="AG542" t="s">
        <v>1685</v>
      </c>
      <c r="AH542">
        <v>1440</v>
      </c>
      <c r="AI542" t="s">
        <v>158</v>
      </c>
      <c r="AJ542" s="4" t="s">
        <v>1674</v>
      </c>
      <c r="AK542" s="4">
        <v>24.228000000000002</v>
      </c>
      <c r="AL542" t="s">
        <v>1799</v>
      </c>
      <c r="AM542">
        <v>14.698</v>
      </c>
      <c r="AN542" s="4">
        <v>4</v>
      </c>
      <c r="AO542" s="4">
        <v>20</v>
      </c>
      <c r="AP542" s="4">
        <v>7</v>
      </c>
      <c r="AQ542" t="s">
        <v>1795</v>
      </c>
      <c r="AR542" s="4" t="s">
        <v>1798</v>
      </c>
    </row>
    <row r="543" spans="1:44" x14ac:dyDescent="0.2">
      <c r="A543" t="s">
        <v>1510</v>
      </c>
      <c r="B543" s="4" t="s">
        <v>1672</v>
      </c>
      <c r="C543" s="4" t="s">
        <v>1675</v>
      </c>
      <c r="D543" t="s">
        <v>1505</v>
      </c>
      <c r="E543" t="s">
        <v>1506</v>
      </c>
      <c r="G543" s="4" t="s">
        <v>1694</v>
      </c>
      <c r="H543" t="s">
        <v>1694</v>
      </c>
      <c r="I543" s="4" t="s">
        <v>1787</v>
      </c>
      <c r="J543">
        <v>36.544444444444402</v>
      </c>
      <c r="K543">
        <v>128.800833333333</v>
      </c>
      <c r="M543" s="4" t="s">
        <v>1671</v>
      </c>
      <c r="O543">
        <v>2019</v>
      </c>
      <c r="P543">
        <v>2020</v>
      </c>
      <c r="Q543" t="s">
        <v>1788</v>
      </c>
      <c r="R543">
        <v>14</v>
      </c>
      <c r="T543">
        <v>0</v>
      </c>
      <c r="U543" t="s">
        <v>1797</v>
      </c>
      <c r="W543" s="4"/>
      <c r="X543" s="9" t="s">
        <v>1793</v>
      </c>
      <c r="Z543">
        <v>12</v>
      </c>
      <c r="AA543" t="s">
        <v>1685</v>
      </c>
      <c r="AB543">
        <v>1000</v>
      </c>
      <c r="AC543">
        <v>1</v>
      </c>
      <c r="AD543" t="s">
        <v>1694</v>
      </c>
      <c r="AF543" t="s">
        <v>158</v>
      </c>
      <c r="AG543" t="s">
        <v>1685</v>
      </c>
      <c r="AH543">
        <v>1440</v>
      </c>
      <c r="AI543" t="s">
        <v>158</v>
      </c>
      <c r="AJ543" s="4" t="s">
        <v>1674</v>
      </c>
      <c r="AK543" s="4">
        <v>76.846000000000004</v>
      </c>
      <c r="AL543" t="s">
        <v>1799</v>
      </c>
      <c r="AM543">
        <v>7.5160000000000053</v>
      </c>
      <c r="AN543" s="4">
        <v>4</v>
      </c>
      <c r="AO543" s="4">
        <v>20</v>
      </c>
      <c r="AP543" s="4">
        <v>7</v>
      </c>
      <c r="AQ543" t="s">
        <v>1795</v>
      </c>
      <c r="AR543" s="4" t="s">
        <v>1798</v>
      </c>
    </row>
    <row r="544" spans="1:44" x14ac:dyDescent="0.2">
      <c r="A544" t="s">
        <v>1510</v>
      </c>
      <c r="B544" s="4" t="s">
        <v>1672</v>
      </c>
      <c r="C544" s="4" t="s">
        <v>1675</v>
      </c>
      <c r="D544" t="s">
        <v>1505</v>
      </c>
      <c r="E544" t="s">
        <v>1506</v>
      </c>
      <c r="G544" s="4" t="s">
        <v>1694</v>
      </c>
      <c r="H544" t="s">
        <v>1694</v>
      </c>
      <c r="I544" s="4" t="s">
        <v>1787</v>
      </c>
      <c r="J544">
        <v>36.544444444444402</v>
      </c>
      <c r="K544">
        <v>128.800833333333</v>
      </c>
      <c r="M544" s="4" t="s">
        <v>1671</v>
      </c>
      <c r="O544">
        <v>2019</v>
      </c>
      <c r="P544">
        <v>2020</v>
      </c>
      <c r="Q544" t="s">
        <v>1788</v>
      </c>
      <c r="R544">
        <v>14</v>
      </c>
      <c r="T544">
        <v>0</v>
      </c>
      <c r="U544" t="s">
        <v>1797</v>
      </c>
      <c r="W544" s="4"/>
      <c r="X544" s="9" t="s">
        <v>1793</v>
      </c>
      <c r="Z544">
        <v>12</v>
      </c>
      <c r="AA544" t="s">
        <v>1685</v>
      </c>
      <c r="AB544">
        <v>0</v>
      </c>
      <c r="AC544">
        <v>1</v>
      </c>
      <c r="AD544" t="s">
        <v>1694</v>
      </c>
      <c r="AF544" t="s">
        <v>158</v>
      </c>
      <c r="AG544" t="s">
        <v>1685</v>
      </c>
      <c r="AH544">
        <v>1440</v>
      </c>
      <c r="AI544" t="s">
        <v>158</v>
      </c>
      <c r="AJ544" s="4" t="s">
        <v>1674</v>
      </c>
      <c r="AK544" s="4">
        <v>0</v>
      </c>
      <c r="AL544" t="s">
        <v>1799</v>
      </c>
      <c r="AM544">
        <v>1.946</v>
      </c>
      <c r="AN544" s="4">
        <v>4</v>
      </c>
      <c r="AO544" s="4">
        <v>20</v>
      </c>
      <c r="AP544" s="4">
        <v>14</v>
      </c>
      <c r="AQ544" t="s">
        <v>1795</v>
      </c>
      <c r="AR544" s="4" t="s">
        <v>1798</v>
      </c>
    </row>
    <row r="545" spans="1:44" x14ac:dyDescent="0.2">
      <c r="A545" t="s">
        <v>1510</v>
      </c>
      <c r="B545" s="4" t="s">
        <v>1672</v>
      </c>
      <c r="C545" s="4" t="s">
        <v>1675</v>
      </c>
      <c r="D545" t="s">
        <v>1505</v>
      </c>
      <c r="E545" t="s">
        <v>1506</v>
      </c>
      <c r="G545" s="4" t="s">
        <v>1694</v>
      </c>
      <c r="H545" t="s">
        <v>1694</v>
      </c>
      <c r="I545" s="4" t="s">
        <v>1787</v>
      </c>
      <c r="J545">
        <v>36.544444444444402</v>
      </c>
      <c r="K545">
        <v>128.800833333333</v>
      </c>
      <c r="M545" s="4" t="s">
        <v>1671</v>
      </c>
      <c r="O545">
        <v>2019</v>
      </c>
      <c r="P545">
        <v>2020</v>
      </c>
      <c r="Q545" t="s">
        <v>1788</v>
      </c>
      <c r="R545">
        <v>14</v>
      </c>
      <c r="T545">
        <v>0</v>
      </c>
      <c r="U545" t="s">
        <v>1797</v>
      </c>
      <c r="W545" s="4"/>
      <c r="X545" s="9" t="s">
        <v>1793</v>
      </c>
      <c r="Z545">
        <v>12</v>
      </c>
      <c r="AA545" t="s">
        <v>1685</v>
      </c>
      <c r="AB545">
        <v>10.045</v>
      </c>
      <c r="AC545">
        <v>1</v>
      </c>
      <c r="AD545" t="s">
        <v>1694</v>
      </c>
      <c r="AF545" t="s">
        <v>158</v>
      </c>
      <c r="AG545" t="s">
        <v>1685</v>
      </c>
      <c r="AH545">
        <v>1440</v>
      </c>
      <c r="AI545" t="s">
        <v>158</v>
      </c>
      <c r="AJ545" s="4" t="s">
        <v>1674</v>
      </c>
      <c r="AK545" s="4">
        <v>15.638</v>
      </c>
      <c r="AL545" t="s">
        <v>1799</v>
      </c>
      <c r="AM545" s="4">
        <v>18.254999999999999</v>
      </c>
      <c r="AN545" s="4">
        <v>4</v>
      </c>
      <c r="AO545" s="4">
        <v>20</v>
      </c>
      <c r="AP545" s="4">
        <v>14</v>
      </c>
      <c r="AQ545" t="s">
        <v>1795</v>
      </c>
      <c r="AR545" s="4" t="s">
        <v>1798</v>
      </c>
    </row>
    <row r="546" spans="1:44" x14ac:dyDescent="0.2">
      <c r="A546" t="s">
        <v>1510</v>
      </c>
      <c r="B546" s="4" t="s">
        <v>1672</v>
      </c>
      <c r="C546" s="4" t="s">
        <v>1675</v>
      </c>
      <c r="D546" t="s">
        <v>1505</v>
      </c>
      <c r="E546" t="s">
        <v>1506</v>
      </c>
      <c r="G546" s="4" t="s">
        <v>1694</v>
      </c>
      <c r="H546" t="s">
        <v>1694</v>
      </c>
      <c r="I546" s="4" t="s">
        <v>1787</v>
      </c>
      <c r="J546">
        <v>36.544444444444402</v>
      </c>
      <c r="K546">
        <v>128.800833333333</v>
      </c>
      <c r="M546" s="4" t="s">
        <v>1671</v>
      </c>
      <c r="O546">
        <v>2019</v>
      </c>
      <c r="P546">
        <v>2020</v>
      </c>
      <c r="Q546" t="s">
        <v>1788</v>
      </c>
      <c r="R546">
        <v>14</v>
      </c>
      <c r="T546">
        <v>0</v>
      </c>
      <c r="U546" t="s">
        <v>1797</v>
      </c>
      <c r="W546" s="4"/>
      <c r="X546" s="9" t="s">
        <v>1793</v>
      </c>
      <c r="Z546">
        <v>12</v>
      </c>
      <c r="AA546" t="s">
        <v>1685</v>
      </c>
      <c r="AB546">
        <v>100.1</v>
      </c>
      <c r="AC546">
        <v>1</v>
      </c>
      <c r="AD546" t="s">
        <v>1694</v>
      </c>
      <c r="AF546" t="s">
        <v>158</v>
      </c>
      <c r="AG546" t="s">
        <v>1685</v>
      </c>
      <c r="AH546">
        <v>1440</v>
      </c>
      <c r="AI546" t="s">
        <v>158</v>
      </c>
      <c r="AJ546" s="4" t="s">
        <v>1674</v>
      </c>
      <c r="AK546" s="4">
        <v>45.436</v>
      </c>
      <c r="AL546" t="s">
        <v>1799</v>
      </c>
      <c r="AM546" s="4">
        <v>12.819000000000001</v>
      </c>
      <c r="AN546" s="4">
        <v>4</v>
      </c>
      <c r="AO546" s="4">
        <v>20</v>
      </c>
      <c r="AP546" s="4">
        <v>14</v>
      </c>
      <c r="AQ546" t="s">
        <v>1795</v>
      </c>
      <c r="AR546" s="4" t="s">
        <v>1798</v>
      </c>
    </row>
    <row r="547" spans="1:44" x14ac:dyDescent="0.2">
      <c r="A547" t="s">
        <v>1510</v>
      </c>
      <c r="B547" s="4" t="s">
        <v>1672</v>
      </c>
      <c r="C547" s="4" t="s">
        <v>1675</v>
      </c>
      <c r="D547" t="s">
        <v>1505</v>
      </c>
      <c r="E547" t="s">
        <v>1506</v>
      </c>
      <c r="G547" s="4" t="s">
        <v>1694</v>
      </c>
      <c r="H547" t="s">
        <v>1694</v>
      </c>
      <c r="I547" s="4" t="s">
        <v>1787</v>
      </c>
      <c r="J547">
        <v>36.544444444444402</v>
      </c>
      <c r="K547">
        <v>128.800833333333</v>
      </c>
      <c r="M547" s="4" t="s">
        <v>1671</v>
      </c>
      <c r="O547">
        <v>2019</v>
      </c>
      <c r="P547">
        <v>2020</v>
      </c>
      <c r="Q547" t="s">
        <v>1788</v>
      </c>
      <c r="R547">
        <v>14</v>
      </c>
      <c r="T547">
        <v>0</v>
      </c>
      <c r="U547" t="s">
        <v>1797</v>
      </c>
      <c r="W547" s="4"/>
      <c r="X547" s="9" t="s">
        <v>1793</v>
      </c>
      <c r="Z547">
        <v>12</v>
      </c>
      <c r="AA547" t="s">
        <v>1685</v>
      </c>
      <c r="AB547">
        <v>1000</v>
      </c>
      <c r="AC547">
        <v>1</v>
      </c>
      <c r="AD547" t="s">
        <v>1694</v>
      </c>
      <c r="AF547" t="s">
        <v>158</v>
      </c>
      <c r="AG547" t="s">
        <v>1685</v>
      </c>
      <c r="AH547">
        <v>1440</v>
      </c>
      <c r="AI547" t="s">
        <v>158</v>
      </c>
      <c r="AJ547" s="4" t="s">
        <v>1674</v>
      </c>
      <c r="AK547" s="4">
        <v>92.147999999999996</v>
      </c>
      <c r="AL547" t="s">
        <v>1799</v>
      </c>
      <c r="AM547" s="4">
        <v>0.80500000000000005</v>
      </c>
      <c r="AN547" s="4">
        <v>4</v>
      </c>
      <c r="AO547" s="4">
        <v>20</v>
      </c>
      <c r="AP547" s="4">
        <v>14</v>
      </c>
      <c r="AQ547" t="s">
        <v>1795</v>
      </c>
      <c r="AR547" s="4" t="s">
        <v>1798</v>
      </c>
    </row>
    <row r="548" spans="1:44" x14ac:dyDescent="0.2">
      <c r="A548" t="s">
        <v>1510</v>
      </c>
      <c r="B548" s="4" t="s">
        <v>1672</v>
      </c>
      <c r="C548" s="4" t="s">
        <v>1675</v>
      </c>
      <c r="D548" t="s">
        <v>1505</v>
      </c>
      <c r="E548" t="s">
        <v>1506</v>
      </c>
      <c r="G548" s="4" t="s">
        <v>1694</v>
      </c>
      <c r="H548" t="s">
        <v>1694</v>
      </c>
      <c r="I548" s="4" t="s">
        <v>1787</v>
      </c>
      <c r="J548">
        <v>36.544444444444402</v>
      </c>
      <c r="K548">
        <v>128.800833333333</v>
      </c>
      <c r="M548" s="4" t="s">
        <v>1671</v>
      </c>
      <c r="O548">
        <v>2019</v>
      </c>
      <c r="P548">
        <v>2020</v>
      </c>
      <c r="Q548" t="s">
        <v>1788</v>
      </c>
      <c r="R548">
        <v>14</v>
      </c>
      <c r="T548">
        <v>0</v>
      </c>
      <c r="U548" t="s">
        <v>1797</v>
      </c>
      <c r="W548" s="4"/>
      <c r="X548" s="9" t="s">
        <v>1793</v>
      </c>
      <c r="Z548">
        <v>12</v>
      </c>
      <c r="AA548" t="s">
        <v>1685</v>
      </c>
      <c r="AB548">
        <v>0</v>
      </c>
      <c r="AC548">
        <v>1</v>
      </c>
      <c r="AD548" t="s">
        <v>1694</v>
      </c>
      <c r="AF548" t="s">
        <v>158</v>
      </c>
      <c r="AG548" t="s">
        <v>1685</v>
      </c>
      <c r="AH548">
        <v>1440</v>
      </c>
      <c r="AI548" t="s">
        <v>158</v>
      </c>
      <c r="AJ548" s="4" t="s">
        <v>1674</v>
      </c>
      <c r="AK548" s="4">
        <v>3.2890000000000001</v>
      </c>
      <c r="AL548" t="s">
        <v>1799</v>
      </c>
      <c r="AM548">
        <v>3.6920000000000002</v>
      </c>
      <c r="AN548" s="4">
        <v>4</v>
      </c>
      <c r="AO548" s="4">
        <v>20</v>
      </c>
      <c r="AP548" s="4">
        <v>21</v>
      </c>
      <c r="AQ548" t="s">
        <v>1795</v>
      </c>
      <c r="AR548" s="4" t="s">
        <v>1798</v>
      </c>
    </row>
    <row r="549" spans="1:44" x14ac:dyDescent="0.2">
      <c r="A549" t="s">
        <v>1510</v>
      </c>
      <c r="B549" s="4" t="s">
        <v>1672</v>
      </c>
      <c r="C549" s="4" t="s">
        <v>1675</v>
      </c>
      <c r="D549" t="s">
        <v>1505</v>
      </c>
      <c r="E549" t="s">
        <v>1506</v>
      </c>
      <c r="G549" s="4" t="s">
        <v>1694</v>
      </c>
      <c r="H549" t="s">
        <v>1694</v>
      </c>
      <c r="I549" s="4" t="s">
        <v>1787</v>
      </c>
      <c r="J549">
        <v>36.544444444444402</v>
      </c>
      <c r="K549">
        <v>128.800833333333</v>
      </c>
      <c r="M549" s="4" t="s">
        <v>1671</v>
      </c>
      <c r="O549">
        <v>2019</v>
      </c>
      <c r="P549">
        <v>2020</v>
      </c>
      <c r="Q549" t="s">
        <v>1788</v>
      </c>
      <c r="R549">
        <v>14</v>
      </c>
      <c r="T549">
        <v>0</v>
      </c>
      <c r="U549" t="s">
        <v>1797</v>
      </c>
      <c r="W549" s="4"/>
      <c r="X549" s="9" t="s">
        <v>1793</v>
      </c>
      <c r="Z549">
        <v>12</v>
      </c>
      <c r="AA549" t="s">
        <v>1685</v>
      </c>
      <c r="AB549">
        <v>10.045</v>
      </c>
      <c r="AC549">
        <v>1</v>
      </c>
      <c r="AD549" t="s">
        <v>1694</v>
      </c>
      <c r="AF549" t="s">
        <v>158</v>
      </c>
      <c r="AG549" t="s">
        <v>1685</v>
      </c>
      <c r="AH549">
        <v>1440</v>
      </c>
      <c r="AI549" t="s">
        <v>158</v>
      </c>
      <c r="AJ549" s="4" t="s">
        <v>1674</v>
      </c>
      <c r="AK549" s="4">
        <v>15.638</v>
      </c>
      <c r="AL549" t="s">
        <v>1799</v>
      </c>
      <c r="AM549">
        <v>17.920000000000002</v>
      </c>
      <c r="AN549" s="4">
        <v>4</v>
      </c>
      <c r="AO549" s="4">
        <v>20</v>
      </c>
      <c r="AP549" s="4">
        <v>21</v>
      </c>
      <c r="AQ549" t="s">
        <v>1795</v>
      </c>
      <c r="AR549" s="4" t="s">
        <v>1798</v>
      </c>
    </row>
    <row r="550" spans="1:44" x14ac:dyDescent="0.2">
      <c r="A550" t="s">
        <v>1510</v>
      </c>
      <c r="B550" s="4" t="s">
        <v>1672</v>
      </c>
      <c r="C550" s="4" t="s">
        <v>1675</v>
      </c>
      <c r="D550" t="s">
        <v>1505</v>
      </c>
      <c r="E550" t="s">
        <v>1506</v>
      </c>
      <c r="G550" s="4" t="s">
        <v>1694</v>
      </c>
      <c r="H550" t="s">
        <v>1694</v>
      </c>
      <c r="I550" s="4" t="s">
        <v>1787</v>
      </c>
      <c r="J550">
        <v>36.544444444444402</v>
      </c>
      <c r="K550">
        <v>128.800833333333</v>
      </c>
      <c r="M550" s="4" t="s">
        <v>1671</v>
      </c>
      <c r="O550">
        <v>2019</v>
      </c>
      <c r="P550">
        <v>2020</v>
      </c>
      <c r="Q550" t="s">
        <v>1788</v>
      </c>
      <c r="R550">
        <v>14</v>
      </c>
      <c r="T550">
        <v>0</v>
      </c>
      <c r="U550" t="s">
        <v>1797</v>
      </c>
      <c r="W550" s="4"/>
      <c r="X550" s="9" t="s">
        <v>1793</v>
      </c>
      <c r="Z550">
        <v>12</v>
      </c>
      <c r="AA550" t="s">
        <v>1685</v>
      </c>
      <c r="AB550">
        <v>100.1</v>
      </c>
      <c r="AC550">
        <v>1</v>
      </c>
      <c r="AD550" t="s">
        <v>1694</v>
      </c>
      <c r="AF550" t="s">
        <v>158</v>
      </c>
      <c r="AG550" t="s">
        <v>1685</v>
      </c>
      <c r="AH550">
        <v>1440</v>
      </c>
      <c r="AI550" t="s">
        <v>158</v>
      </c>
      <c r="AJ550" s="4" t="s">
        <v>1674</v>
      </c>
      <c r="AK550" s="4">
        <v>45.436</v>
      </c>
      <c r="AL550" t="s">
        <v>1799</v>
      </c>
      <c r="AM550">
        <v>12.616999999999997</v>
      </c>
      <c r="AN550" s="4">
        <v>4</v>
      </c>
      <c r="AO550" s="4">
        <v>20</v>
      </c>
      <c r="AP550" s="4">
        <v>21</v>
      </c>
      <c r="AQ550" t="s">
        <v>1795</v>
      </c>
      <c r="AR550" s="4" t="s">
        <v>1798</v>
      </c>
    </row>
    <row r="551" spans="1:44" x14ac:dyDescent="0.2">
      <c r="A551" t="s">
        <v>1510</v>
      </c>
      <c r="B551" s="4" t="s">
        <v>1672</v>
      </c>
      <c r="C551" s="4" t="s">
        <v>1675</v>
      </c>
      <c r="D551" t="s">
        <v>1505</v>
      </c>
      <c r="E551" t="s">
        <v>1506</v>
      </c>
      <c r="G551" s="4" t="s">
        <v>1694</v>
      </c>
      <c r="H551" t="s">
        <v>1694</v>
      </c>
      <c r="I551" s="4" t="s">
        <v>1787</v>
      </c>
      <c r="J551">
        <v>36.544444444444402</v>
      </c>
      <c r="K551">
        <v>128.800833333333</v>
      </c>
      <c r="M551" s="4" t="s">
        <v>1671</v>
      </c>
      <c r="O551">
        <v>2019</v>
      </c>
      <c r="P551">
        <v>2020</v>
      </c>
      <c r="Q551" t="s">
        <v>1788</v>
      </c>
      <c r="R551">
        <v>14</v>
      </c>
      <c r="T551">
        <v>0</v>
      </c>
      <c r="U551" t="s">
        <v>1797</v>
      </c>
      <c r="W551" s="4"/>
      <c r="X551" s="9" t="s">
        <v>1793</v>
      </c>
      <c r="Z551">
        <v>12</v>
      </c>
      <c r="AA551" t="s">
        <v>1685</v>
      </c>
      <c r="AB551">
        <v>1000</v>
      </c>
      <c r="AC551">
        <v>1</v>
      </c>
      <c r="AD551" t="s">
        <v>1694</v>
      </c>
      <c r="AF551" t="s">
        <v>158</v>
      </c>
      <c r="AG551" t="s">
        <v>1685</v>
      </c>
      <c r="AH551">
        <v>1440</v>
      </c>
      <c r="AI551" t="s">
        <v>158</v>
      </c>
      <c r="AJ551" s="4" t="s">
        <v>1674</v>
      </c>
      <c r="AK551" s="4">
        <v>92.147999999999996</v>
      </c>
      <c r="AL551" t="s">
        <v>1799</v>
      </c>
      <c r="AM551">
        <v>0.80500000000000682</v>
      </c>
      <c r="AN551" s="4">
        <v>4</v>
      </c>
      <c r="AO551" s="4">
        <v>20</v>
      </c>
      <c r="AP551" s="4">
        <v>21</v>
      </c>
      <c r="AQ551" t="s">
        <v>1795</v>
      </c>
      <c r="AR551" s="4" t="s">
        <v>1798</v>
      </c>
    </row>
    <row r="552" spans="1:44" x14ac:dyDescent="0.2">
      <c r="A552" t="s">
        <v>1510</v>
      </c>
      <c r="B552" s="4" t="s">
        <v>1672</v>
      </c>
      <c r="C552" s="4" t="s">
        <v>1675</v>
      </c>
      <c r="D552" t="s">
        <v>1505</v>
      </c>
      <c r="E552" t="s">
        <v>1506</v>
      </c>
      <c r="G552" s="4" t="s">
        <v>1694</v>
      </c>
      <c r="H552" t="s">
        <v>1694</v>
      </c>
      <c r="I552" s="4" t="s">
        <v>1787</v>
      </c>
      <c r="J552">
        <v>36.544444444444402</v>
      </c>
      <c r="K552">
        <v>128.800833333333</v>
      </c>
      <c r="M552" s="4" t="s">
        <v>1671</v>
      </c>
      <c r="O552">
        <v>2019</v>
      </c>
      <c r="P552">
        <v>2020</v>
      </c>
      <c r="Q552" t="s">
        <v>1788</v>
      </c>
      <c r="R552">
        <v>14</v>
      </c>
      <c r="T552">
        <v>0</v>
      </c>
      <c r="U552" t="s">
        <v>1797</v>
      </c>
      <c r="W552" s="4"/>
      <c r="X552" s="9" t="s">
        <v>1793</v>
      </c>
      <c r="Z552">
        <v>12</v>
      </c>
      <c r="AA552" t="s">
        <v>1685</v>
      </c>
      <c r="AB552">
        <v>0</v>
      </c>
      <c r="AC552">
        <v>1</v>
      </c>
      <c r="AD552" t="s">
        <v>1694</v>
      </c>
      <c r="AF552" t="s">
        <v>158</v>
      </c>
      <c r="AG552" t="s">
        <v>1685</v>
      </c>
      <c r="AH552">
        <v>1440</v>
      </c>
      <c r="AI552" t="s">
        <v>158</v>
      </c>
      <c r="AJ552" s="4" t="s">
        <v>1674</v>
      </c>
      <c r="AK552" s="4">
        <v>3.2210000000000001</v>
      </c>
      <c r="AL552" t="s">
        <v>1799</v>
      </c>
      <c r="AM552">
        <v>3.7590000000000003</v>
      </c>
      <c r="AN552" s="4">
        <v>4</v>
      </c>
      <c r="AO552" s="4">
        <v>20</v>
      </c>
      <c r="AP552" s="4">
        <v>28</v>
      </c>
      <c r="AQ552" t="s">
        <v>1795</v>
      </c>
      <c r="AR552" s="4" t="s">
        <v>1798</v>
      </c>
    </row>
    <row r="553" spans="1:44" x14ac:dyDescent="0.2">
      <c r="A553" t="s">
        <v>1510</v>
      </c>
      <c r="B553" s="4" t="s">
        <v>1672</v>
      </c>
      <c r="C553" s="4" t="s">
        <v>1675</v>
      </c>
      <c r="D553" t="s">
        <v>1505</v>
      </c>
      <c r="E553" t="s">
        <v>1506</v>
      </c>
      <c r="G553" s="4" t="s">
        <v>1694</v>
      </c>
      <c r="H553" t="s">
        <v>1694</v>
      </c>
      <c r="I553" s="4" t="s">
        <v>1787</v>
      </c>
      <c r="J553">
        <v>36.544444444444402</v>
      </c>
      <c r="K553">
        <v>128.800833333333</v>
      </c>
      <c r="M553" s="4" t="s">
        <v>1671</v>
      </c>
      <c r="O553">
        <v>2019</v>
      </c>
      <c r="P553">
        <v>2020</v>
      </c>
      <c r="Q553" t="s">
        <v>1788</v>
      </c>
      <c r="R553">
        <v>14</v>
      </c>
      <c r="T553">
        <v>0</v>
      </c>
      <c r="U553" t="s">
        <v>1797</v>
      </c>
      <c r="W553" s="4"/>
      <c r="X553" s="9" t="s">
        <v>1793</v>
      </c>
      <c r="Z553">
        <v>12</v>
      </c>
      <c r="AA553" t="s">
        <v>1685</v>
      </c>
      <c r="AB553">
        <v>10.045</v>
      </c>
      <c r="AC553">
        <v>1</v>
      </c>
      <c r="AD553" t="s">
        <v>1694</v>
      </c>
      <c r="AF553" t="s">
        <v>158</v>
      </c>
      <c r="AG553" t="s">
        <v>1685</v>
      </c>
      <c r="AH553">
        <v>1440</v>
      </c>
      <c r="AI553" t="s">
        <v>158</v>
      </c>
      <c r="AJ553" s="4" t="s">
        <v>1674</v>
      </c>
      <c r="AK553" s="4">
        <v>15.638</v>
      </c>
      <c r="AL553" t="s">
        <v>1799</v>
      </c>
      <c r="AM553">
        <v>18.255000000000003</v>
      </c>
      <c r="AN553" s="4">
        <v>4</v>
      </c>
      <c r="AO553" s="4">
        <v>20</v>
      </c>
      <c r="AP553" s="4">
        <v>28</v>
      </c>
      <c r="AQ553" t="s">
        <v>1795</v>
      </c>
      <c r="AR553" s="4" t="s">
        <v>1798</v>
      </c>
    </row>
    <row r="554" spans="1:44" x14ac:dyDescent="0.2">
      <c r="A554" t="s">
        <v>1510</v>
      </c>
      <c r="B554" s="4" t="s">
        <v>1672</v>
      </c>
      <c r="C554" s="4" t="s">
        <v>1675</v>
      </c>
      <c r="D554" t="s">
        <v>1505</v>
      </c>
      <c r="E554" t="s">
        <v>1506</v>
      </c>
      <c r="G554" s="4" t="s">
        <v>1694</v>
      </c>
      <c r="H554" t="s">
        <v>1694</v>
      </c>
      <c r="I554" s="4" t="s">
        <v>1787</v>
      </c>
      <c r="J554">
        <v>36.544444444444402</v>
      </c>
      <c r="K554">
        <v>128.800833333333</v>
      </c>
      <c r="M554" s="4" t="s">
        <v>1671</v>
      </c>
      <c r="O554">
        <v>2019</v>
      </c>
      <c r="P554">
        <v>2020</v>
      </c>
      <c r="Q554" t="s">
        <v>1788</v>
      </c>
      <c r="R554">
        <v>14</v>
      </c>
      <c r="T554">
        <v>0</v>
      </c>
      <c r="U554" t="s">
        <v>1797</v>
      </c>
      <c r="W554" s="4"/>
      <c r="X554" s="9" t="s">
        <v>1793</v>
      </c>
      <c r="Z554">
        <v>12</v>
      </c>
      <c r="AA554" t="s">
        <v>1685</v>
      </c>
      <c r="AB554">
        <v>100.1</v>
      </c>
      <c r="AC554">
        <v>1</v>
      </c>
      <c r="AD554" t="s">
        <v>1694</v>
      </c>
      <c r="AF554" t="s">
        <v>158</v>
      </c>
      <c r="AG554" t="s">
        <v>1685</v>
      </c>
      <c r="AH554">
        <v>1440</v>
      </c>
      <c r="AI554" t="s">
        <v>158</v>
      </c>
      <c r="AJ554" s="4" t="s">
        <v>1674</v>
      </c>
      <c r="AK554" s="4">
        <v>45.436</v>
      </c>
      <c r="AL554" t="s">
        <v>1799</v>
      </c>
      <c r="AM554">
        <v>12.549999999999997</v>
      </c>
      <c r="AN554" s="4">
        <v>4</v>
      </c>
      <c r="AO554" s="4">
        <v>20</v>
      </c>
      <c r="AP554" s="4">
        <v>28</v>
      </c>
      <c r="AQ554" t="s">
        <v>1795</v>
      </c>
      <c r="AR554" s="4" t="s">
        <v>1798</v>
      </c>
    </row>
    <row r="555" spans="1:44" x14ac:dyDescent="0.2">
      <c r="A555" t="s">
        <v>1510</v>
      </c>
      <c r="B555" s="4" t="s">
        <v>1672</v>
      </c>
      <c r="C555" s="4" t="s">
        <v>1675</v>
      </c>
      <c r="D555" t="s">
        <v>1505</v>
      </c>
      <c r="E555" t="s">
        <v>1506</v>
      </c>
      <c r="G555" s="4" t="s">
        <v>1694</v>
      </c>
      <c r="H555" t="s">
        <v>1694</v>
      </c>
      <c r="I555" s="4" t="s">
        <v>1787</v>
      </c>
      <c r="J555">
        <v>36.544444444444402</v>
      </c>
      <c r="K555">
        <v>128.800833333333</v>
      </c>
      <c r="M555" s="4" t="s">
        <v>1671</v>
      </c>
      <c r="O555">
        <v>2019</v>
      </c>
      <c r="P555">
        <v>2020</v>
      </c>
      <c r="Q555" t="s">
        <v>1788</v>
      </c>
      <c r="R555">
        <v>14</v>
      </c>
      <c r="T555">
        <v>0</v>
      </c>
      <c r="U555" t="s">
        <v>1797</v>
      </c>
      <c r="W555" s="4"/>
      <c r="X555" s="9" t="s">
        <v>1793</v>
      </c>
      <c r="Z555">
        <v>12</v>
      </c>
      <c r="AA555" t="s">
        <v>1685</v>
      </c>
      <c r="AB555">
        <v>1000</v>
      </c>
      <c r="AC555">
        <v>1</v>
      </c>
      <c r="AD555" t="s">
        <v>1694</v>
      </c>
      <c r="AF555" t="s">
        <v>158</v>
      </c>
      <c r="AG555" t="s">
        <v>1685</v>
      </c>
      <c r="AH555">
        <v>1440</v>
      </c>
      <c r="AI555" t="s">
        <v>158</v>
      </c>
      <c r="AJ555" s="4" t="s">
        <v>1674</v>
      </c>
      <c r="AK555" s="4">
        <v>92.147999999999996</v>
      </c>
      <c r="AL555" t="s">
        <v>1799</v>
      </c>
      <c r="AM555">
        <v>0.80500000000000682</v>
      </c>
      <c r="AN555" s="4">
        <v>4</v>
      </c>
      <c r="AO555" s="4">
        <v>20</v>
      </c>
      <c r="AP555" s="4">
        <v>28</v>
      </c>
      <c r="AQ555" t="s">
        <v>1795</v>
      </c>
      <c r="AR555" s="4" t="s">
        <v>1798</v>
      </c>
    </row>
    <row r="556" spans="1:44" s="14" customFormat="1" x14ac:dyDescent="0.2">
      <c r="A556" s="14" t="s">
        <v>1510</v>
      </c>
      <c r="B556" s="15" t="s">
        <v>1672</v>
      </c>
      <c r="C556" s="15" t="s">
        <v>1675</v>
      </c>
      <c r="D556" s="14" t="s">
        <v>1505</v>
      </c>
      <c r="E556" s="14" t="s">
        <v>1506</v>
      </c>
      <c r="G556" s="15" t="s">
        <v>1694</v>
      </c>
      <c r="H556" s="14" t="s">
        <v>1694</v>
      </c>
      <c r="I556" s="15" t="s">
        <v>1787</v>
      </c>
      <c r="J556" s="14">
        <v>36.544444444444402</v>
      </c>
      <c r="K556" s="14">
        <v>128.800833333333</v>
      </c>
      <c r="M556" s="15" t="s">
        <v>1671</v>
      </c>
      <c r="O556" s="14">
        <v>2019</v>
      </c>
      <c r="P556" s="14">
        <v>2020</v>
      </c>
      <c r="Q556" s="14" t="s">
        <v>1788</v>
      </c>
      <c r="R556" s="14">
        <v>14</v>
      </c>
      <c r="T556" s="14">
        <v>0</v>
      </c>
      <c r="U556" s="14" t="s">
        <v>1801</v>
      </c>
      <c r="V556" s="12" t="s">
        <v>1776</v>
      </c>
      <c r="W556" s="15">
        <v>14</v>
      </c>
      <c r="X556" s="12" t="s">
        <v>1793</v>
      </c>
      <c r="Y556" s="14" t="s">
        <v>1832</v>
      </c>
      <c r="Z556" s="14">
        <v>12</v>
      </c>
      <c r="AD556" s="14" t="s">
        <v>1694</v>
      </c>
      <c r="AF556" s="14" t="s">
        <v>1694</v>
      </c>
      <c r="AI556" s="14" t="s">
        <v>158</v>
      </c>
      <c r="AJ556" s="15" t="s">
        <v>1674</v>
      </c>
      <c r="AK556" s="15">
        <v>64.444000000000003</v>
      </c>
      <c r="AN556" s="15">
        <v>4</v>
      </c>
      <c r="AO556" s="15">
        <v>20</v>
      </c>
      <c r="AP556" s="15">
        <v>7</v>
      </c>
      <c r="AQ556" s="14" t="s">
        <v>1795</v>
      </c>
      <c r="AR556" s="15" t="s">
        <v>1800</v>
      </c>
    </row>
    <row r="557" spans="1:44" s="14" customFormat="1" x14ac:dyDescent="0.2">
      <c r="A557" s="14" t="s">
        <v>1510</v>
      </c>
      <c r="B557" s="15" t="s">
        <v>1672</v>
      </c>
      <c r="C557" s="15" t="s">
        <v>1675</v>
      </c>
      <c r="D557" s="14" t="s">
        <v>1505</v>
      </c>
      <c r="E557" s="14" t="s">
        <v>1506</v>
      </c>
      <c r="G557" s="15" t="s">
        <v>1694</v>
      </c>
      <c r="H557" s="14" t="s">
        <v>1694</v>
      </c>
      <c r="I557" s="15" t="s">
        <v>1787</v>
      </c>
      <c r="J557" s="14">
        <v>36.544444444444402</v>
      </c>
      <c r="K557" s="14">
        <v>128.800833333333</v>
      </c>
      <c r="M557" s="15" t="s">
        <v>1671</v>
      </c>
      <c r="O557" s="14">
        <v>2019</v>
      </c>
      <c r="P557" s="14">
        <v>2020</v>
      </c>
      <c r="Q557" s="14" t="s">
        <v>1788</v>
      </c>
      <c r="R557" s="14">
        <v>14</v>
      </c>
      <c r="T557" s="14">
        <v>0</v>
      </c>
      <c r="U557" s="14" t="s">
        <v>1801</v>
      </c>
      <c r="V557" s="12" t="s">
        <v>1776</v>
      </c>
      <c r="W557" s="15">
        <v>14</v>
      </c>
      <c r="X557" s="12" t="s">
        <v>1793</v>
      </c>
      <c r="Y557" s="14" t="s">
        <v>1833</v>
      </c>
      <c r="Z557" s="14">
        <v>12</v>
      </c>
      <c r="AD557" s="14" t="s">
        <v>1694</v>
      </c>
      <c r="AF557" s="14" t="s">
        <v>1694</v>
      </c>
      <c r="AI557" s="14" t="s">
        <v>158</v>
      </c>
      <c r="AJ557" s="15" t="s">
        <v>1674</v>
      </c>
      <c r="AK557" s="15">
        <v>60.722000000000001</v>
      </c>
      <c r="AN557" s="15">
        <v>4</v>
      </c>
      <c r="AO557" s="15">
        <v>20</v>
      </c>
      <c r="AP557" s="15">
        <v>7</v>
      </c>
      <c r="AQ557" s="14" t="s">
        <v>1795</v>
      </c>
      <c r="AR557" s="15" t="s">
        <v>1800</v>
      </c>
    </row>
    <row r="558" spans="1:44" s="14" customFormat="1" x14ac:dyDescent="0.2">
      <c r="A558" s="14" t="s">
        <v>1510</v>
      </c>
      <c r="B558" s="15" t="s">
        <v>1672</v>
      </c>
      <c r="C558" s="15" t="s">
        <v>1675</v>
      </c>
      <c r="D558" s="14" t="s">
        <v>1505</v>
      </c>
      <c r="E558" s="14" t="s">
        <v>1506</v>
      </c>
      <c r="G558" s="15" t="s">
        <v>1694</v>
      </c>
      <c r="H558" s="14" t="s">
        <v>1694</v>
      </c>
      <c r="I558" s="15" t="s">
        <v>1787</v>
      </c>
      <c r="J558" s="14">
        <v>36.544444444444402</v>
      </c>
      <c r="K558" s="14">
        <v>128.800833333333</v>
      </c>
      <c r="M558" s="15" t="s">
        <v>1671</v>
      </c>
      <c r="O558" s="14">
        <v>2019</v>
      </c>
      <c r="P558" s="14">
        <v>2020</v>
      </c>
      <c r="Q558" s="14" t="s">
        <v>1788</v>
      </c>
      <c r="R558" s="14">
        <v>14</v>
      </c>
      <c r="T558" s="14">
        <v>0</v>
      </c>
      <c r="U558" s="14" t="s">
        <v>1801</v>
      </c>
      <c r="V558" s="12" t="s">
        <v>1776</v>
      </c>
      <c r="W558" s="15">
        <v>14</v>
      </c>
      <c r="X558" s="12" t="s">
        <v>1793</v>
      </c>
      <c r="Y558" s="14" t="s">
        <v>1832</v>
      </c>
      <c r="Z558" s="14">
        <v>12</v>
      </c>
      <c r="AD558" s="14" t="s">
        <v>1694</v>
      </c>
      <c r="AF558" s="14" t="s">
        <v>1694</v>
      </c>
      <c r="AI558" s="14" t="s">
        <v>158</v>
      </c>
      <c r="AJ558" s="15" t="s">
        <v>1674</v>
      </c>
      <c r="AK558" s="15">
        <v>80.721999999999994</v>
      </c>
      <c r="AN558" s="15">
        <v>4</v>
      </c>
      <c r="AO558" s="15">
        <v>20</v>
      </c>
      <c r="AP558" s="15">
        <v>14</v>
      </c>
      <c r="AQ558" s="14" t="s">
        <v>1795</v>
      </c>
      <c r="AR558" s="15" t="s">
        <v>1800</v>
      </c>
    </row>
    <row r="559" spans="1:44" s="14" customFormat="1" x14ac:dyDescent="0.2">
      <c r="A559" s="14" t="s">
        <v>1510</v>
      </c>
      <c r="B559" s="15" t="s">
        <v>1672</v>
      </c>
      <c r="C559" s="15" t="s">
        <v>1675</v>
      </c>
      <c r="D559" s="14" t="s">
        <v>1505</v>
      </c>
      <c r="E559" s="14" t="s">
        <v>1506</v>
      </c>
      <c r="G559" s="15" t="s">
        <v>1694</v>
      </c>
      <c r="H559" s="14" t="s">
        <v>1694</v>
      </c>
      <c r="I559" s="15" t="s">
        <v>1787</v>
      </c>
      <c r="J559" s="14">
        <v>36.544444444444402</v>
      </c>
      <c r="K559" s="14">
        <v>128.800833333333</v>
      </c>
      <c r="M559" s="15" t="s">
        <v>1671</v>
      </c>
      <c r="O559" s="14">
        <v>2019</v>
      </c>
      <c r="P559" s="14">
        <v>2020</v>
      </c>
      <c r="Q559" s="14" t="s">
        <v>1788</v>
      </c>
      <c r="R559" s="14">
        <v>14</v>
      </c>
      <c r="T559" s="14">
        <v>0</v>
      </c>
      <c r="U559" s="14" t="s">
        <v>1801</v>
      </c>
      <c r="V559" s="12" t="s">
        <v>1776</v>
      </c>
      <c r="W559" s="15">
        <v>14</v>
      </c>
      <c r="X559" s="12" t="s">
        <v>1793</v>
      </c>
      <c r="Y559" s="14" t="s">
        <v>1833</v>
      </c>
      <c r="Z559" s="14">
        <v>12</v>
      </c>
      <c r="AD559" s="14" t="s">
        <v>1694</v>
      </c>
      <c r="AF559" s="14" t="s">
        <v>1694</v>
      </c>
      <c r="AI559" s="14" t="s">
        <v>158</v>
      </c>
      <c r="AJ559" s="15" t="s">
        <v>1674</v>
      </c>
      <c r="AK559" s="15">
        <v>76.055999999999997</v>
      </c>
      <c r="AN559" s="15">
        <v>4</v>
      </c>
      <c r="AO559" s="15">
        <v>20</v>
      </c>
      <c r="AP559" s="15">
        <v>14</v>
      </c>
      <c r="AQ559" s="14" t="s">
        <v>1795</v>
      </c>
      <c r="AR559" s="15" t="s">
        <v>1800</v>
      </c>
    </row>
    <row r="560" spans="1:44" s="14" customFormat="1" x14ac:dyDescent="0.2">
      <c r="A560" s="14" t="s">
        <v>1510</v>
      </c>
      <c r="B560" s="15" t="s">
        <v>1672</v>
      </c>
      <c r="C560" s="15" t="s">
        <v>1675</v>
      </c>
      <c r="D560" s="14" t="s">
        <v>1505</v>
      </c>
      <c r="E560" s="14" t="s">
        <v>1506</v>
      </c>
      <c r="G560" s="15" t="s">
        <v>1694</v>
      </c>
      <c r="H560" s="14" t="s">
        <v>1694</v>
      </c>
      <c r="I560" s="15" t="s">
        <v>1787</v>
      </c>
      <c r="J560" s="14">
        <v>36.544444444444402</v>
      </c>
      <c r="K560" s="14">
        <v>128.800833333333</v>
      </c>
      <c r="M560" s="15" t="s">
        <v>1671</v>
      </c>
      <c r="O560" s="14">
        <v>2019</v>
      </c>
      <c r="P560" s="14">
        <v>2020</v>
      </c>
      <c r="Q560" s="14" t="s">
        <v>1788</v>
      </c>
      <c r="R560" s="14">
        <v>14</v>
      </c>
      <c r="T560" s="14">
        <v>0</v>
      </c>
      <c r="U560" s="14" t="s">
        <v>1801</v>
      </c>
      <c r="V560" s="12" t="s">
        <v>1776</v>
      </c>
      <c r="W560" s="15">
        <v>14</v>
      </c>
      <c r="X560" s="12" t="s">
        <v>1793</v>
      </c>
      <c r="Y560" s="14" t="s">
        <v>1832</v>
      </c>
      <c r="Z560" s="14">
        <v>12</v>
      </c>
      <c r="AD560" s="14" t="s">
        <v>1694</v>
      </c>
      <c r="AF560" s="14" t="s">
        <v>1694</v>
      </c>
      <c r="AI560" s="14" t="s">
        <v>158</v>
      </c>
      <c r="AJ560" s="15" t="s">
        <v>1674</v>
      </c>
      <c r="AK560" s="15">
        <v>80.5</v>
      </c>
      <c r="AN560" s="15">
        <v>4</v>
      </c>
      <c r="AO560" s="15">
        <v>20</v>
      </c>
      <c r="AP560" s="15">
        <v>21</v>
      </c>
      <c r="AQ560" s="14" t="s">
        <v>1795</v>
      </c>
      <c r="AR560" s="15" t="s">
        <v>1800</v>
      </c>
    </row>
    <row r="561" spans="1:44" s="14" customFormat="1" x14ac:dyDescent="0.2">
      <c r="A561" s="14" t="s">
        <v>1510</v>
      </c>
      <c r="B561" s="15" t="s">
        <v>1672</v>
      </c>
      <c r="C561" s="15" t="s">
        <v>1675</v>
      </c>
      <c r="D561" s="14" t="s">
        <v>1505</v>
      </c>
      <c r="E561" s="14" t="s">
        <v>1506</v>
      </c>
      <c r="G561" s="15" t="s">
        <v>1694</v>
      </c>
      <c r="H561" s="14" t="s">
        <v>1694</v>
      </c>
      <c r="I561" s="15" t="s">
        <v>1787</v>
      </c>
      <c r="J561" s="14">
        <v>36.544444444444402</v>
      </c>
      <c r="K561" s="14">
        <v>128.800833333333</v>
      </c>
      <c r="M561" s="15" t="s">
        <v>1671</v>
      </c>
      <c r="O561" s="14">
        <v>2019</v>
      </c>
      <c r="P561" s="14">
        <v>2020</v>
      </c>
      <c r="Q561" s="14" t="s">
        <v>1788</v>
      </c>
      <c r="R561" s="14">
        <v>14</v>
      </c>
      <c r="T561" s="14">
        <v>0</v>
      </c>
      <c r="U561" s="14" t="s">
        <v>1801</v>
      </c>
      <c r="V561" s="12" t="s">
        <v>1776</v>
      </c>
      <c r="W561" s="15">
        <v>14</v>
      </c>
      <c r="X561" s="12" t="s">
        <v>1793</v>
      </c>
      <c r="Y561" s="14" t="s">
        <v>1833</v>
      </c>
      <c r="Z561" s="14">
        <v>12</v>
      </c>
      <c r="AD561" s="14" t="s">
        <v>1694</v>
      </c>
      <c r="AF561" s="14" t="s">
        <v>1694</v>
      </c>
      <c r="AI561" s="14" t="s">
        <v>158</v>
      </c>
      <c r="AJ561" s="15" t="s">
        <v>1674</v>
      </c>
      <c r="AK561" s="15">
        <v>75.832999999999998</v>
      </c>
      <c r="AN561" s="15">
        <v>4</v>
      </c>
      <c r="AO561" s="15">
        <v>20</v>
      </c>
      <c r="AP561" s="15">
        <v>21</v>
      </c>
      <c r="AQ561" s="14" t="s">
        <v>1795</v>
      </c>
      <c r="AR561" s="15" t="s">
        <v>1800</v>
      </c>
    </row>
    <row r="562" spans="1:44" s="14" customFormat="1" x14ac:dyDescent="0.2">
      <c r="A562" s="14" t="s">
        <v>1510</v>
      </c>
      <c r="B562" s="15" t="s">
        <v>1672</v>
      </c>
      <c r="C562" s="15" t="s">
        <v>1675</v>
      </c>
      <c r="D562" s="14" t="s">
        <v>1505</v>
      </c>
      <c r="E562" s="14" t="s">
        <v>1506</v>
      </c>
      <c r="G562" s="15" t="s">
        <v>1694</v>
      </c>
      <c r="H562" s="14" t="s">
        <v>1694</v>
      </c>
      <c r="I562" s="15" t="s">
        <v>1787</v>
      </c>
      <c r="J562" s="14">
        <v>36.544444444444402</v>
      </c>
      <c r="K562" s="14">
        <v>128.800833333333</v>
      </c>
      <c r="M562" s="15" t="s">
        <v>1671</v>
      </c>
      <c r="O562" s="14">
        <v>2019</v>
      </c>
      <c r="P562" s="14">
        <v>2020</v>
      </c>
      <c r="Q562" s="14" t="s">
        <v>1788</v>
      </c>
      <c r="R562" s="14">
        <v>14</v>
      </c>
      <c r="T562" s="14">
        <v>0</v>
      </c>
      <c r="U562" s="14" t="s">
        <v>1801</v>
      </c>
      <c r="V562" s="12" t="s">
        <v>1776</v>
      </c>
      <c r="W562" s="15">
        <v>14</v>
      </c>
      <c r="X562" s="12" t="s">
        <v>1793</v>
      </c>
      <c r="Y562" s="14" t="s">
        <v>1832</v>
      </c>
      <c r="Z562" s="14">
        <v>12</v>
      </c>
      <c r="AD562" s="14" t="s">
        <v>1694</v>
      </c>
      <c r="AF562" s="14" t="s">
        <v>1694</v>
      </c>
      <c r="AI562" s="14" t="s">
        <v>158</v>
      </c>
      <c r="AJ562" s="15" t="s">
        <v>1674</v>
      </c>
      <c r="AK562" s="15">
        <v>80.721999999999994</v>
      </c>
      <c r="AN562" s="15">
        <v>4</v>
      </c>
      <c r="AO562" s="15">
        <v>20</v>
      </c>
      <c r="AP562" s="15">
        <v>28</v>
      </c>
      <c r="AQ562" s="14" t="s">
        <v>1795</v>
      </c>
      <c r="AR562" s="15" t="s">
        <v>1800</v>
      </c>
    </row>
    <row r="563" spans="1:44" s="14" customFormat="1" x14ac:dyDescent="0.2">
      <c r="A563" s="14" t="s">
        <v>1510</v>
      </c>
      <c r="B563" s="15" t="s">
        <v>1672</v>
      </c>
      <c r="C563" s="15" t="s">
        <v>1675</v>
      </c>
      <c r="D563" s="14" t="s">
        <v>1505</v>
      </c>
      <c r="E563" s="14" t="s">
        <v>1506</v>
      </c>
      <c r="G563" s="15" t="s">
        <v>1694</v>
      </c>
      <c r="H563" s="14" t="s">
        <v>1694</v>
      </c>
      <c r="I563" s="15" t="s">
        <v>1787</v>
      </c>
      <c r="J563" s="14">
        <v>36.544444444444402</v>
      </c>
      <c r="K563" s="14">
        <v>128.800833333333</v>
      </c>
      <c r="M563" s="15" t="s">
        <v>1671</v>
      </c>
      <c r="O563" s="14">
        <v>2019</v>
      </c>
      <c r="P563" s="14">
        <v>2020</v>
      </c>
      <c r="Q563" s="14" t="s">
        <v>1788</v>
      </c>
      <c r="R563" s="14">
        <v>14</v>
      </c>
      <c r="T563" s="14">
        <v>0</v>
      </c>
      <c r="U563" s="14" t="s">
        <v>1801</v>
      </c>
      <c r="V563" s="12" t="s">
        <v>1776</v>
      </c>
      <c r="W563" s="15">
        <v>14</v>
      </c>
      <c r="X563" s="12" t="s">
        <v>1793</v>
      </c>
      <c r="Y563" s="14" t="s">
        <v>1833</v>
      </c>
      <c r="Z563" s="14">
        <v>12</v>
      </c>
      <c r="AD563" s="14" t="s">
        <v>1694</v>
      </c>
      <c r="AF563" s="14" t="s">
        <v>1694</v>
      </c>
      <c r="AI563" s="14" t="s">
        <v>158</v>
      </c>
      <c r="AJ563" s="15" t="s">
        <v>1674</v>
      </c>
      <c r="AK563" s="15">
        <v>77.611000000000004</v>
      </c>
      <c r="AN563" s="15">
        <v>4</v>
      </c>
      <c r="AO563" s="15">
        <v>20</v>
      </c>
      <c r="AP563" s="15">
        <v>28</v>
      </c>
      <c r="AQ563" s="14" t="s">
        <v>1795</v>
      </c>
      <c r="AR563" s="15" t="s">
        <v>1800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7">
        <v>2011</v>
      </c>
      <c r="P564" s="14">
        <v>2011</v>
      </c>
      <c r="V564" s="12" t="s">
        <v>1805</v>
      </c>
      <c r="W564" s="15">
        <v>28</v>
      </c>
      <c r="X564" s="12" t="s">
        <v>1803</v>
      </c>
      <c r="AA564" s="14" t="s">
        <v>1685</v>
      </c>
      <c r="AB564" s="14">
        <v>0</v>
      </c>
      <c r="AC564" s="14">
        <v>0.5</v>
      </c>
      <c r="AD564" s="14" t="s">
        <v>158</v>
      </c>
      <c r="AE564" s="14" t="s">
        <v>1743</v>
      </c>
      <c r="AF564" s="14" t="s">
        <v>158</v>
      </c>
      <c r="AG564" s="14" t="s">
        <v>1802</v>
      </c>
      <c r="AH564" s="14">
        <v>20</v>
      </c>
      <c r="AJ564" s="15" t="s">
        <v>1674</v>
      </c>
      <c r="AK564" s="15">
        <v>0.25</v>
      </c>
      <c r="AL564" s="14" t="s">
        <v>1806</v>
      </c>
      <c r="AM564" s="14">
        <v>0</v>
      </c>
      <c r="AN564" s="15">
        <v>4</v>
      </c>
      <c r="AO564" s="15">
        <v>20</v>
      </c>
      <c r="AP564" s="15">
        <v>21</v>
      </c>
      <c r="AQ564" s="14" t="s">
        <v>1804</v>
      </c>
      <c r="AR564" s="15" t="s">
        <v>1808</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7">
        <v>2011</v>
      </c>
      <c r="P565" s="14">
        <v>2011</v>
      </c>
      <c r="V565" s="12" t="s">
        <v>1805</v>
      </c>
      <c r="W565" s="15">
        <v>42</v>
      </c>
      <c r="X565" s="12" t="s">
        <v>1803</v>
      </c>
      <c r="AA565" s="14" t="s">
        <v>1685</v>
      </c>
      <c r="AB565" s="14">
        <v>0</v>
      </c>
      <c r="AC565" s="14">
        <v>0.5</v>
      </c>
      <c r="AD565" s="14" t="s">
        <v>158</v>
      </c>
      <c r="AE565" s="14" t="s">
        <v>1743</v>
      </c>
      <c r="AF565" s="14" t="s">
        <v>158</v>
      </c>
      <c r="AG565" s="14" t="s">
        <v>1802</v>
      </c>
      <c r="AH565" s="14">
        <v>20</v>
      </c>
      <c r="AJ565" s="15" t="s">
        <v>1674</v>
      </c>
      <c r="AK565" s="15">
        <v>3.0619999999999998</v>
      </c>
      <c r="AN565" s="15">
        <v>4</v>
      </c>
      <c r="AO565" s="15">
        <v>20</v>
      </c>
      <c r="AP565" s="15">
        <v>21</v>
      </c>
      <c r="AQ565" s="14" t="s">
        <v>1804</v>
      </c>
      <c r="AR565" s="15" t="s">
        <v>1808</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7">
        <v>2011</v>
      </c>
      <c r="P566" s="14">
        <v>2011</v>
      </c>
      <c r="V566" s="12" t="s">
        <v>1805</v>
      </c>
      <c r="W566" s="15">
        <v>56</v>
      </c>
      <c r="X566" s="12" t="s">
        <v>1803</v>
      </c>
      <c r="AA566" s="14" t="s">
        <v>1685</v>
      </c>
      <c r="AB566" s="14">
        <v>0</v>
      </c>
      <c r="AC566" s="14">
        <v>0.5</v>
      </c>
      <c r="AD566" s="14" t="s">
        <v>158</v>
      </c>
      <c r="AE566" s="14" t="s">
        <v>1743</v>
      </c>
      <c r="AF566" s="14" t="s">
        <v>158</v>
      </c>
      <c r="AG566" s="14" t="s">
        <v>1802</v>
      </c>
      <c r="AH566" s="14">
        <v>20</v>
      </c>
      <c r="AJ566" s="15" t="s">
        <v>1674</v>
      </c>
      <c r="AK566" s="15">
        <v>3.8119999999999998</v>
      </c>
      <c r="AN566" s="15">
        <v>4</v>
      </c>
      <c r="AO566" s="15">
        <v>20</v>
      </c>
      <c r="AP566" s="15">
        <v>21</v>
      </c>
      <c r="AQ566" s="14" t="s">
        <v>1804</v>
      </c>
      <c r="AR566" s="15" t="s">
        <v>1808</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7">
        <v>2011</v>
      </c>
      <c r="P567" s="14">
        <v>2011</v>
      </c>
      <c r="V567" s="12" t="s">
        <v>1805</v>
      </c>
      <c r="W567" s="15">
        <v>28</v>
      </c>
      <c r="X567" s="12" t="s">
        <v>1803</v>
      </c>
      <c r="AA567" s="14" t="s">
        <v>1685</v>
      </c>
      <c r="AB567" s="14">
        <v>250</v>
      </c>
      <c r="AC567" s="14">
        <v>0.5</v>
      </c>
      <c r="AD567" s="14" t="s">
        <v>158</v>
      </c>
      <c r="AE567" s="14" t="s">
        <v>1743</v>
      </c>
      <c r="AF567" s="14" t="s">
        <v>158</v>
      </c>
      <c r="AG567" s="14" t="s">
        <v>1802</v>
      </c>
      <c r="AH567" s="14">
        <v>20</v>
      </c>
      <c r="AJ567" s="15" t="s">
        <v>1674</v>
      </c>
      <c r="AK567" s="15">
        <v>3</v>
      </c>
      <c r="AL567" s="14" t="s">
        <v>1806</v>
      </c>
      <c r="AM567" s="14">
        <v>2.9379999999999997</v>
      </c>
      <c r="AN567" s="15">
        <v>4</v>
      </c>
      <c r="AO567" s="15">
        <v>20</v>
      </c>
      <c r="AP567" s="15">
        <v>21</v>
      </c>
      <c r="AQ567" s="14" t="s">
        <v>1804</v>
      </c>
      <c r="AR567" s="15" t="s">
        <v>1808</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7">
        <v>2011</v>
      </c>
      <c r="P568" s="14">
        <v>2011</v>
      </c>
      <c r="V568" s="12" t="s">
        <v>1805</v>
      </c>
      <c r="W568" s="15">
        <v>42</v>
      </c>
      <c r="X568" s="12" t="s">
        <v>1803</v>
      </c>
      <c r="AA568" s="14" t="s">
        <v>1685</v>
      </c>
      <c r="AB568" s="14">
        <v>250</v>
      </c>
      <c r="AC568" s="14">
        <v>0.5</v>
      </c>
      <c r="AD568" s="14" t="s">
        <v>158</v>
      </c>
      <c r="AE568" s="14" t="s">
        <v>1743</v>
      </c>
      <c r="AF568" s="14" t="s">
        <v>158</v>
      </c>
      <c r="AG568" s="14" t="s">
        <v>1802</v>
      </c>
      <c r="AH568" s="14">
        <v>20</v>
      </c>
      <c r="AJ568" s="15" t="s">
        <v>1674</v>
      </c>
      <c r="AK568" s="15">
        <v>8.0619999999999994</v>
      </c>
      <c r="AL568" s="14" t="s">
        <v>1806</v>
      </c>
      <c r="AM568" s="14">
        <v>2.9999999999999991</v>
      </c>
      <c r="AN568" s="15">
        <v>4</v>
      </c>
      <c r="AO568" s="15">
        <v>20</v>
      </c>
      <c r="AP568" s="15">
        <v>21</v>
      </c>
      <c r="AQ568" s="14" t="s">
        <v>1804</v>
      </c>
      <c r="AR568" s="15" t="s">
        <v>1808</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7">
        <v>2011</v>
      </c>
      <c r="P569" s="14">
        <v>2011</v>
      </c>
      <c r="V569" s="12" t="s">
        <v>1805</v>
      </c>
      <c r="W569" s="15">
        <v>56</v>
      </c>
      <c r="X569" s="12" t="s">
        <v>1803</v>
      </c>
      <c r="AA569" s="14" t="s">
        <v>1685</v>
      </c>
      <c r="AB569" s="14">
        <v>250</v>
      </c>
      <c r="AC569" s="14">
        <v>0.5</v>
      </c>
      <c r="AD569" s="14" t="s">
        <v>158</v>
      </c>
      <c r="AE569" s="14" t="s">
        <v>1743</v>
      </c>
      <c r="AF569" s="14" t="s">
        <v>158</v>
      </c>
      <c r="AG569" s="14" t="s">
        <v>1802</v>
      </c>
      <c r="AH569" s="14">
        <v>20</v>
      </c>
      <c r="AJ569" s="15" t="s">
        <v>1674</v>
      </c>
      <c r="AK569" s="15">
        <v>13.311999999999999</v>
      </c>
      <c r="AL569" s="14" t="s">
        <v>1806</v>
      </c>
      <c r="AM569" s="14">
        <v>5.1880000000000006</v>
      </c>
      <c r="AN569" s="15">
        <v>4</v>
      </c>
      <c r="AO569" s="15">
        <v>20</v>
      </c>
      <c r="AP569" s="15">
        <v>21</v>
      </c>
      <c r="AQ569" s="14" t="s">
        <v>1804</v>
      </c>
      <c r="AR569" s="15" t="s">
        <v>1808</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7">
        <v>2011</v>
      </c>
      <c r="P570" s="14">
        <v>2011</v>
      </c>
      <c r="V570" s="12" t="s">
        <v>1805</v>
      </c>
      <c r="W570" s="15">
        <v>28</v>
      </c>
      <c r="X570" s="12" t="s">
        <v>1803</v>
      </c>
      <c r="AA570" s="14" t="s">
        <v>1685</v>
      </c>
      <c r="AB570" s="14">
        <v>500</v>
      </c>
      <c r="AC570" s="14">
        <v>0.5</v>
      </c>
      <c r="AD570" s="14" t="s">
        <v>158</v>
      </c>
      <c r="AE570" s="14" t="s">
        <v>1743</v>
      </c>
      <c r="AF570" s="14" t="s">
        <v>158</v>
      </c>
      <c r="AG570" s="14" t="s">
        <v>1802</v>
      </c>
      <c r="AH570" s="14">
        <v>20</v>
      </c>
      <c r="AJ570" s="15" t="s">
        <v>1674</v>
      </c>
      <c r="AK570" s="15">
        <v>15.311999999999999</v>
      </c>
      <c r="AL570" s="14" t="s">
        <v>1806</v>
      </c>
      <c r="AM570" s="14">
        <v>4.6879999999999997</v>
      </c>
      <c r="AN570" s="15">
        <v>4</v>
      </c>
      <c r="AO570" s="15">
        <v>20</v>
      </c>
      <c r="AP570" s="15">
        <v>21</v>
      </c>
      <c r="AQ570" s="14" t="s">
        <v>1804</v>
      </c>
      <c r="AR570" s="15" t="s">
        <v>1808</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7">
        <v>2011</v>
      </c>
      <c r="P571" s="14">
        <v>2011</v>
      </c>
      <c r="V571" s="12" t="s">
        <v>1805</v>
      </c>
      <c r="W571" s="15">
        <v>42</v>
      </c>
      <c r="X571" s="12" t="s">
        <v>1803</v>
      </c>
      <c r="AA571" s="14" t="s">
        <v>1685</v>
      </c>
      <c r="AB571" s="14">
        <v>500</v>
      </c>
      <c r="AC571" s="14">
        <v>0.5</v>
      </c>
      <c r="AD571" s="14" t="s">
        <v>158</v>
      </c>
      <c r="AE571" s="14" t="s">
        <v>1743</v>
      </c>
      <c r="AF571" s="14" t="s">
        <v>158</v>
      </c>
      <c r="AG571" s="14" t="s">
        <v>1802</v>
      </c>
      <c r="AH571" s="14">
        <v>20</v>
      </c>
      <c r="AJ571" s="15" t="s">
        <v>1674</v>
      </c>
      <c r="AK571" s="15">
        <v>42.311999999999998</v>
      </c>
      <c r="AN571" s="15">
        <v>4</v>
      </c>
      <c r="AO571" s="15">
        <v>20</v>
      </c>
      <c r="AP571" s="15">
        <v>21</v>
      </c>
      <c r="AQ571" s="14" t="s">
        <v>1804</v>
      </c>
      <c r="AR571" s="15" t="s">
        <v>1808</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7">
        <v>2011</v>
      </c>
      <c r="P572" s="14">
        <v>2011</v>
      </c>
      <c r="V572" s="12" t="s">
        <v>1805</v>
      </c>
      <c r="W572" s="15">
        <v>56</v>
      </c>
      <c r="X572" s="12" t="s">
        <v>1803</v>
      </c>
      <c r="AA572" s="14" t="s">
        <v>1685</v>
      </c>
      <c r="AB572" s="14">
        <v>500</v>
      </c>
      <c r="AC572" s="14">
        <v>0.5</v>
      </c>
      <c r="AD572" s="14" t="s">
        <v>158</v>
      </c>
      <c r="AE572" s="14" t="s">
        <v>1743</v>
      </c>
      <c r="AF572" s="14" t="s">
        <v>158</v>
      </c>
      <c r="AG572" s="14" t="s">
        <v>1802</v>
      </c>
      <c r="AH572" s="14">
        <v>20</v>
      </c>
      <c r="AJ572" s="15" t="s">
        <v>1674</v>
      </c>
      <c r="AK572" s="15">
        <v>44.561999999999998</v>
      </c>
      <c r="AN572" s="15">
        <v>4</v>
      </c>
      <c r="AO572" s="15">
        <v>20</v>
      </c>
      <c r="AP572" s="15">
        <v>21</v>
      </c>
      <c r="AQ572" s="14" t="s">
        <v>1804</v>
      </c>
      <c r="AR572" s="15" t="s">
        <v>1808</v>
      </c>
    </row>
    <row r="573" spans="1:44" s="14" customFormat="1" x14ac:dyDescent="0.2">
      <c r="A573" s="14" t="s">
        <v>1517</v>
      </c>
      <c r="B573" s="15" t="s">
        <v>1672</v>
      </c>
      <c r="C573" s="15" t="s">
        <v>1675</v>
      </c>
      <c r="D573" s="14" t="s">
        <v>261</v>
      </c>
      <c r="E573" s="14" t="s">
        <v>674</v>
      </c>
      <c r="G573" s="15" t="s">
        <v>158</v>
      </c>
      <c r="H573" s="14" t="s">
        <v>1694</v>
      </c>
      <c r="I573" s="15"/>
      <c r="M573" s="15"/>
      <c r="N573" s="14">
        <v>1920</v>
      </c>
      <c r="O573" s="17">
        <v>2011</v>
      </c>
      <c r="P573" s="14">
        <v>2011</v>
      </c>
      <c r="V573" s="12" t="s">
        <v>1805</v>
      </c>
      <c r="W573" s="15">
        <v>28</v>
      </c>
      <c r="X573" s="12" t="s">
        <v>1803</v>
      </c>
      <c r="AA573" s="14" t="s">
        <v>1685</v>
      </c>
      <c r="AB573" s="14">
        <v>1000</v>
      </c>
      <c r="AC573" s="14">
        <v>0.5</v>
      </c>
      <c r="AD573" s="14" t="s">
        <v>158</v>
      </c>
      <c r="AE573" s="14" t="s">
        <v>1743</v>
      </c>
      <c r="AF573" s="14" t="s">
        <v>158</v>
      </c>
      <c r="AG573" s="14" t="s">
        <v>1802</v>
      </c>
      <c r="AH573" s="14">
        <v>20</v>
      </c>
      <c r="AJ573" s="15" t="s">
        <v>1674</v>
      </c>
      <c r="AK573" s="15">
        <v>17.312000000000001</v>
      </c>
      <c r="AL573" s="14" t="s">
        <v>1806</v>
      </c>
      <c r="AM573" s="14">
        <v>4.1879999999999997</v>
      </c>
      <c r="AN573" s="15">
        <v>4</v>
      </c>
      <c r="AO573" s="15">
        <v>20</v>
      </c>
      <c r="AP573" s="15">
        <v>21</v>
      </c>
      <c r="AQ573" s="14" t="s">
        <v>1804</v>
      </c>
      <c r="AR573" s="15" t="s">
        <v>1808</v>
      </c>
    </row>
    <row r="574" spans="1:44" s="14" customFormat="1" x14ac:dyDescent="0.2">
      <c r="A574" s="14" t="s">
        <v>1517</v>
      </c>
      <c r="B574" s="15" t="s">
        <v>1672</v>
      </c>
      <c r="C574" s="15" t="s">
        <v>1675</v>
      </c>
      <c r="D574" s="14" t="s">
        <v>261</v>
      </c>
      <c r="E574" s="14" t="s">
        <v>674</v>
      </c>
      <c r="G574" s="15" t="s">
        <v>158</v>
      </c>
      <c r="H574" s="14" t="s">
        <v>1694</v>
      </c>
      <c r="I574" s="15"/>
      <c r="M574" s="15"/>
      <c r="N574" s="14">
        <v>1920</v>
      </c>
      <c r="O574" s="17">
        <v>2011</v>
      </c>
      <c r="P574" s="14">
        <v>2011</v>
      </c>
      <c r="V574" s="12" t="s">
        <v>1805</v>
      </c>
      <c r="W574" s="15">
        <v>42</v>
      </c>
      <c r="X574" s="12" t="s">
        <v>1803</v>
      </c>
      <c r="AA574" s="14" t="s">
        <v>1685</v>
      </c>
      <c r="AB574" s="14">
        <v>1000</v>
      </c>
      <c r="AC574" s="14">
        <v>0.5</v>
      </c>
      <c r="AD574" s="14" t="s">
        <v>158</v>
      </c>
      <c r="AE574" s="14" t="s">
        <v>1743</v>
      </c>
      <c r="AF574" s="14" t="s">
        <v>158</v>
      </c>
      <c r="AG574" s="14" t="s">
        <v>1802</v>
      </c>
      <c r="AH574" s="14">
        <v>20</v>
      </c>
      <c r="AJ574" s="15" t="s">
        <v>1674</v>
      </c>
      <c r="AK574" s="15">
        <v>41.561999999999998</v>
      </c>
      <c r="AL574" s="14" t="s">
        <v>1806</v>
      </c>
      <c r="AN574" s="15">
        <v>4</v>
      </c>
      <c r="AO574" s="15">
        <v>20</v>
      </c>
      <c r="AP574" s="15">
        <v>21</v>
      </c>
      <c r="AQ574" s="14" t="s">
        <v>1804</v>
      </c>
      <c r="AR574" s="15" t="s">
        <v>1808</v>
      </c>
    </row>
    <row r="575" spans="1:44" s="14" customFormat="1" x14ac:dyDescent="0.2">
      <c r="A575" s="14" t="s">
        <v>1517</v>
      </c>
      <c r="B575" s="15" t="s">
        <v>1672</v>
      </c>
      <c r="C575" s="15" t="s">
        <v>1675</v>
      </c>
      <c r="D575" s="14" t="s">
        <v>261</v>
      </c>
      <c r="E575" s="14" t="s">
        <v>674</v>
      </c>
      <c r="G575" s="15" t="s">
        <v>158</v>
      </c>
      <c r="H575" s="14" t="s">
        <v>1694</v>
      </c>
      <c r="I575" s="15"/>
      <c r="M575" s="15"/>
      <c r="N575" s="14">
        <v>1920</v>
      </c>
      <c r="O575" s="17">
        <v>2011</v>
      </c>
      <c r="P575" s="14">
        <v>2011</v>
      </c>
      <c r="V575" s="12" t="s">
        <v>1805</v>
      </c>
      <c r="W575" s="15">
        <v>56</v>
      </c>
      <c r="X575" s="12" t="s">
        <v>1803</v>
      </c>
      <c r="AA575" s="14" t="s">
        <v>1685</v>
      </c>
      <c r="AB575" s="14">
        <v>1000</v>
      </c>
      <c r="AC575" s="14">
        <v>0.5</v>
      </c>
      <c r="AD575" s="14" t="s">
        <v>158</v>
      </c>
      <c r="AE575" s="14" t="s">
        <v>1743</v>
      </c>
      <c r="AF575" s="14" t="s">
        <v>158</v>
      </c>
      <c r="AG575" s="14" t="s">
        <v>1802</v>
      </c>
      <c r="AH575" s="14">
        <v>20</v>
      </c>
      <c r="AJ575" s="15" t="s">
        <v>1674</v>
      </c>
      <c r="AK575" s="15">
        <v>45.311999999999998</v>
      </c>
      <c r="AL575" s="14" t="s">
        <v>1806</v>
      </c>
      <c r="AN575" s="15">
        <v>4</v>
      </c>
      <c r="AO575" s="15">
        <v>20</v>
      </c>
      <c r="AP575" s="15">
        <v>21</v>
      </c>
      <c r="AQ575" s="14" t="s">
        <v>1804</v>
      </c>
      <c r="AR575" s="15" t="s">
        <v>1808</v>
      </c>
    </row>
    <row r="576" spans="1:44" s="14" customFormat="1" x14ac:dyDescent="0.2">
      <c r="A576" s="14" t="s">
        <v>1517</v>
      </c>
      <c r="B576" s="15" t="s">
        <v>1672</v>
      </c>
      <c r="C576" s="15" t="s">
        <v>1675</v>
      </c>
      <c r="D576" s="14" t="s">
        <v>261</v>
      </c>
      <c r="E576" s="14" t="s">
        <v>674</v>
      </c>
      <c r="G576" s="15" t="s">
        <v>158</v>
      </c>
      <c r="H576" s="14" t="s">
        <v>1694</v>
      </c>
      <c r="I576" s="15"/>
      <c r="M576" s="15"/>
      <c r="N576" s="14">
        <v>1920</v>
      </c>
      <c r="O576" s="17">
        <v>2011</v>
      </c>
      <c r="P576" s="14">
        <v>2011</v>
      </c>
      <c r="V576" s="12" t="s">
        <v>1805</v>
      </c>
      <c r="W576" s="15">
        <v>28</v>
      </c>
      <c r="X576" s="12" t="s">
        <v>1803</v>
      </c>
      <c r="AA576" s="14" t="s">
        <v>1685</v>
      </c>
      <c r="AB576" s="14">
        <v>0</v>
      </c>
      <c r="AC576" s="14">
        <v>0.5</v>
      </c>
      <c r="AD576" s="14" t="s">
        <v>158</v>
      </c>
      <c r="AE576" s="14" t="s">
        <v>1743</v>
      </c>
      <c r="AF576" s="14" t="s">
        <v>158</v>
      </c>
      <c r="AG576" s="14" t="s">
        <v>1802</v>
      </c>
      <c r="AH576" s="14">
        <v>20</v>
      </c>
      <c r="AJ576" s="15" t="s">
        <v>1807</v>
      </c>
      <c r="AK576" s="15">
        <v>0</v>
      </c>
      <c r="AL576" s="14" t="s">
        <v>1806</v>
      </c>
      <c r="AN576" s="15">
        <v>4</v>
      </c>
      <c r="AO576" s="15">
        <v>20</v>
      </c>
      <c r="AP576" s="15">
        <v>21</v>
      </c>
      <c r="AQ576" s="14" t="s">
        <v>1804</v>
      </c>
      <c r="AR576" s="15" t="s">
        <v>1808</v>
      </c>
    </row>
    <row r="577" spans="1:44" s="14" customFormat="1" x14ac:dyDescent="0.2">
      <c r="A577" s="14" t="s">
        <v>1517</v>
      </c>
      <c r="B577" s="15" t="s">
        <v>1672</v>
      </c>
      <c r="C577" s="15" t="s">
        <v>1675</v>
      </c>
      <c r="D577" s="14" t="s">
        <v>261</v>
      </c>
      <c r="E577" s="14" t="s">
        <v>674</v>
      </c>
      <c r="G577" s="15" t="s">
        <v>158</v>
      </c>
      <c r="H577" s="14" t="s">
        <v>1694</v>
      </c>
      <c r="I577" s="15"/>
      <c r="M577" s="15"/>
      <c r="N577" s="14">
        <v>1920</v>
      </c>
      <c r="O577" s="17">
        <v>2011</v>
      </c>
      <c r="P577" s="14">
        <v>2011</v>
      </c>
      <c r="V577" s="12" t="s">
        <v>1805</v>
      </c>
      <c r="W577" s="15">
        <v>42</v>
      </c>
      <c r="X577" s="12" t="s">
        <v>1803</v>
      </c>
      <c r="AA577" s="14" t="s">
        <v>1685</v>
      </c>
      <c r="AB577" s="14">
        <v>0</v>
      </c>
      <c r="AC577" s="14">
        <v>0.5</v>
      </c>
      <c r="AD577" s="14" t="s">
        <v>158</v>
      </c>
      <c r="AE577" s="14" t="s">
        <v>1743</v>
      </c>
      <c r="AF577" s="14" t="s">
        <v>158</v>
      </c>
      <c r="AG577" s="14" t="s">
        <v>1802</v>
      </c>
      <c r="AH577" s="14">
        <v>20</v>
      </c>
      <c r="AJ577" s="15" t="s">
        <v>1807</v>
      </c>
      <c r="AK577" s="15">
        <v>0</v>
      </c>
      <c r="AL577" s="14" t="s">
        <v>1806</v>
      </c>
      <c r="AN577" s="15">
        <v>4</v>
      </c>
      <c r="AO577" s="15">
        <v>20</v>
      </c>
      <c r="AP577" s="15">
        <v>21</v>
      </c>
      <c r="AQ577" s="14" t="s">
        <v>1804</v>
      </c>
      <c r="AR577" s="15" t="s">
        <v>1808</v>
      </c>
    </row>
    <row r="578" spans="1:44" s="14" customFormat="1" x14ac:dyDescent="0.2">
      <c r="A578" s="14" t="s">
        <v>1517</v>
      </c>
      <c r="B578" s="15" t="s">
        <v>1672</v>
      </c>
      <c r="C578" s="15" t="s">
        <v>1675</v>
      </c>
      <c r="D578" s="14" t="s">
        <v>261</v>
      </c>
      <c r="E578" s="14" t="s">
        <v>674</v>
      </c>
      <c r="G578" s="15" t="s">
        <v>158</v>
      </c>
      <c r="H578" s="14" t="s">
        <v>1694</v>
      </c>
      <c r="I578" s="15"/>
      <c r="M578" s="15"/>
      <c r="N578" s="14">
        <v>1920</v>
      </c>
      <c r="O578" s="17">
        <v>2011</v>
      </c>
      <c r="P578" s="14">
        <v>2011</v>
      </c>
      <c r="V578" s="12" t="s">
        <v>1805</v>
      </c>
      <c r="W578" s="15">
        <v>56</v>
      </c>
      <c r="X578" s="12" t="s">
        <v>1803</v>
      </c>
      <c r="AA578" s="14" t="s">
        <v>1685</v>
      </c>
      <c r="AB578" s="14">
        <v>0</v>
      </c>
      <c r="AC578" s="14">
        <v>0.5</v>
      </c>
      <c r="AD578" s="14" t="s">
        <v>158</v>
      </c>
      <c r="AE578" s="14" t="s">
        <v>1743</v>
      </c>
      <c r="AF578" s="14" t="s">
        <v>158</v>
      </c>
      <c r="AG578" s="14" t="s">
        <v>1802</v>
      </c>
      <c r="AH578" s="14">
        <v>20</v>
      </c>
      <c r="AJ578" s="15" t="s">
        <v>1807</v>
      </c>
      <c r="AK578" s="15">
        <v>0.11700000000000001</v>
      </c>
      <c r="AL578" s="14" t="s">
        <v>1806</v>
      </c>
      <c r="AN578" s="15">
        <v>4</v>
      </c>
      <c r="AO578" s="15">
        <v>20</v>
      </c>
      <c r="AP578" s="15">
        <v>21</v>
      </c>
      <c r="AQ578" s="14" t="s">
        <v>1804</v>
      </c>
      <c r="AR578" s="15" t="s">
        <v>1808</v>
      </c>
    </row>
    <row r="579" spans="1:44" s="14" customFormat="1" x14ac:dyDescent="0.2">
      <c r="A579" s="14" t="s">
        <v>1517</v>
      </c>
      <c r="B579" s="15" t="s">
        <v>1672</v>
      </c>
      <c r="C579" s="15" t="s">
        <v>1675</v>
      </c>
      <c r="D579" s="14" t="s">
        <v>261</v>
      </c>
      <c r="E579" s="14" t="s">
        <v>674</v>
      </c>
      <c r="G579" s="15" t="s">
        <v>158</v>
      </c>
      <c r="H579" s="14" t="s">
        <v>1694</v>
      </c>
      <c r="I579" s="15"/>
      <c r="M579" s="15"/>
      <c r="N579" s="14">
        <v>1920</v>
      </c>
      <c r="O579" s="17">
        <v>2011</v>
      </c>
      <c r="P579" s="14">
        <v>2011</v>
      </c>
      <c r="V579" s="12" t="s">
        <v>1805</v>
      </c>
      <c r="W579" s="15">
        <v>28</v>
      </c>
      <c r="X579" s="12" t="s">
        <v>1803</v>
      </c>
      <c r="AA579" s="14" t="s">
        <v>1685</v>
      </c>
      <c r="AB579" s="14">
        <v>250</v>
      </c>
      <c r="AC579" s="14">
        <v>0.5</v>
      </c>
      <c r="AD579" s="14" t="s">
        <v>158</v>
      </c>
      <c r="AE579" s="14" t="s">
        <v>1743</v>
      </c>
      <c r="AF579" s="14" t="s">
        <v>158</v>
      </c>
      <c r="AG579" s="14" t="s">
        <v>1802</v>
      </c>
      <c r="AH579" s="14">
        <v>20</v>
      </c>
      <c r="AJ579" s="15" t="s">
        <v>1807</v>
      </c>
      <c r="AK579" s="15">
        <v>3.2000000000000001E-2</v>
      </c>
      <c r="AL579" s="14" t="s">
        <v>1806</v>
      </c>
      <c r="AN579" s="15">
        <v>4</v>
      </c>
      <c r="AO579" s="15">
        <v>20</v>
      </c>
      <c r="AP579" s="15">
        <v>21</v>
      </c>
      <c r="AQ579" s="14" t="s">
        <v>1804</v>
      </c>
      <c r="AR579" s="15" t="s">
        <v>1808</v>
      </c>
    </row>
    <row r="580" spans="1:44" s="14" customFormat="1" x14ac:dyDescent="0.2">
      <c r="A580" s="14" t="s">
        <v>1517</v>
      </c>
      <c r="B580" s="15" t="s">
        <v>1672</v>
      </c>
      <c r="C580" s="15" t="s">
        <v>1675</v>
      </c>
      <c r="D580" s="14" t="s">
        <v>261</v>
      </c>
      <c r="E580" s="14" t="s">
        <v>674</v>
      </c>
      <c r="G580" s="15" t="s">
        <v>158</v>
      </c>
      <c r="H580" s="14" t="s">
        <v>1694</v>
      </c>
      <c r="I580" s="15"/>
      <c r="M580" s="15"/>
      <c r="N580" s="14">
        <v>1920</v>
      </c>
      <c r="O580" s="17">
        <v>2011</v>
      </c>
      <c r="P580" s="14">
        <v>2011</v>
      </c>
      <c r="V580" s="12" t="s">
        <v>1805</v>
      </c>
      <c r="W580" s="15">
        <v>42</v>
      </c>
      <c r="X580" s="12" t="s">
        <v>1803</v>
      </c>
      <c r="AA580" s="14" t="s">
        <v>1685</v>
      </c>
      <c r="AB580" s="14">
        <v>250</v>
      </c>
      <c r="AC580" s="14">
        <v>0.5</v>
      </c>
      <c r="AD580" s="14" t="s">
        <v>158</v>
      </c>
      <c r="AE580" s="14" t="s">
        <v>1743</v>
      </c>
      <c r="AF580" s="14" t="s">
        <v>158</v>
      </c>
      <c r="AG580" s="14" t="s">
        <v>1802</v>
      </c>
      <c r="AH580" s="14">
        <v>20</v>
      </c>
      <c r="AJ580" s="15" t="s">
        <v>1807</v>
      </c>
      <c r="AK580" s="15">
        <v>0.10100000000000001</v>
      </c>
      <c r="AL580" s="14" t="s">
        <v>1806</v>
      </c>
      <c r="AN580" s="15">
        <v>4</v>
      </c>
      <c r="AO580" s="15">
        <v>20</v>
      </c>
      <c r="AP580" s="15">
        <v>21</v>
      </c>
      <c r="AQ580" s="14" t="s">
        <v>1804</v>
      </c>
      <c r="AR580" s="15" t="s">
        <v>1808</v>
      </c>
    </row>
    <row r="581" spans="1:44" s="14" customFormat="1" x14ac:dyDescent="0.2">
      <c r="A581" s="14" t="s">
        <v>1517</v>
      </c>
      <c r="B581" s="15" t="s">
        <v>1672</v>
      </c>
      <c r="C581" s="15" t="s">
        <v>1675</v>
      </c>
      <c r="D581" s="14" t="s">
        <v>261</v>
      </c>
      <c r="E581" s="14" t="s">
        <v>674</v>
      </c>
      <c r="G581" s="15" t="s">
        <v>158</v>
      </c>
      <c r="H581" s="14" t="s">
        <v>1694</v>
      </c>
      <c r="I581" s="15"/>
      <c r="M581" s="15"/>
      <c r="N581" s="14">
        <v>1920</v>
      </c>
      <c r="O581" s="17">
        <v>2011</v>
      </c>
      <c r="P581" s="14">
        <v>2011</v>
      </c>
      <c r="V581" s="12" t="s">
        <v>1805</v>
      </c>
      <c r="W581" s="15">
        <v>56</v>
      </c>
      <c r="X581" s="12" t="s">
        <v>1803</v>
      </c>
      <c r="AA581" s="14" t="s">
        <v>1685</v>
      </c>
      <c r="AB581" s="14">
        <v>250</v>
      </c>
      <c r="AC581" s="14">
        <v>0.5</v>
      </c>
      <c r="AD581" s="14" t="s">
        <v>158</v>
      </c>
      <c r="AE581" s="14" t="s">
        <v>1743</v>
      </c>
      <c r="AF581" s="14" t="s">
        <v>158</v>
      </c>
      <c r="AG581" s="14" t="s">
        <v>1802</v>
      </c>
      <c r="AH581" s="14">
        <v>20</v>
      </c>
      <c r="AJ581" s="15" t="s">
        <v>1807</v>
      </c>
      <c r="AK581" s="15">
        <v>0.16500000000000001</v>
      </c>
      <c r="AL581" s="14" t="s">
        <v>1806</v>
      </c>
      <c r="AN581" s="15">
        <v>4</v>
      </c>
      <c r="AO581" s="15">
        <v>20</v>
      </c>
      <c r="AP581" s="15">
        <v>21</v>
      </c>
      <c r="AQ581" s="14" t="s">
        <v>1804</v>
      </c>
      <c r="AR581" s="15" t="s">
        <v>1808</v>
      </c>
    </row>
    <row r="582" spans="1:44" s="14" customFormat="1" x14ac:dyDescent="0.2">
      <c r="A582" s="14" t="s">
        <v>1517</v>
      </c>
      <c r="B582" s="15" t="s">
        <v>1672</v>
      </c>
      <c r="C582" s="15" t="s">
        <v>1675</v>
      </c>
      <c r="D582" s="14" t="s">
        <v>261</v>
      </c>
      <c r="E582" s="14" t="s">
        <v>674</v>
      </c>
      <c r="G582" s="15" t="s">
        <v>158</v>
      </c>
      <c r="H582" s="14" t="s">
        <v>1694</v>
      </c>
      <c r="I582" s="15"/>
      <c r="M582" s="15"/>
      <c r="N582" s="14">
        <v>1920</v>
      </c>
      <c r="O582" s="17">
        <v>2011</v>
      </c>
      <c r="P582" s="14">
        <v>2011</v>
      </c>
      <c r="V582" s="12" t="s">
        <v>1805</v>
      </c>
      <c r="W582" s="15">
        <v>28</v>
      </c>
      <c r="X582" s="12" t="s">
        <v>1803</v>
      </c>
      <c r="AA582" s="14" t="s">
        <v>1685</v>
      </c>
      <c r="AB582" s="14">
        <v>500</v>
      </c>
      <c r="AC582" s="14">
        <v>0.5</v>
      </c>
      <c r="AD582" s="14" t="s">
        <v>158</v>
      </c>
      <c r="AE582" s="14" t="s">
        <v>1743</v>
      </c>
      <c r="AF582" s="14" t="s">
        <v>158</v>
      </c>
      <c r="AG582" s="14" t="s">
        <v>1802</v>
      </c>
      <c r="AH582" s="14">
        <v>20</v>
      </c>
      <c r="AJ582" s="15" t="s">
        <v>1807</v>
      </c>
      <c r="AK582" s="15">
        <v>0.22600000000000001</v>
      </c>
      <c r="AL582" s="14" t="s">
        <v>1806</v>
      </c>
      <c r="AN582" s="15">
        <v>4</v>
      </c>
      <c r="AO582" s="15">
        <v>20</v>
      </c>
      <c r="AP582" s="15">
        <v>21</v>
      </c>
      <c r="AQ582" s="14" t="s">
        <v>1804</v>
      </c>
      <c r="AR582" s="15" t="s">
        <v>1808</v>
      </c>
    </row>
    <row r="583" spans="1:44" s="14" customFormat="1" x14ac:dyDescent="0.2">
      <c r="A583" s="14" t="s">
        <v>1517</v>
      </c>
      <c r="B583" s="15" t="s">
        <v>1672</v>
      </c>
      <c r="C583" s="15" t="s">
        <v>1675</v>
      </c>
      <c r="D583" s="14" t="s">
        <v>261</v>
      </c>
      <c r="E583" s="14" t="s">
        <v>674</v>
      </c>
      <c r="G583" s="15" t="s">
        <v>158</v>
      </c>
      <c r="H583" s="14" t="s">
        <v>1694</v>
      </c>
      <c r="I583" s="15"/>
      <c r="M583" s="15"/>
      <c r="N583" s="14">
        <v>1920</v>
      </c>
      <c r="O583" s="17">
        <v>2011</v>
      </c>
      <c r="P583" s="14">
        <v>2011</v>
      </c>
      <c r="V583" s="12" t="s">
        <v>1805</v>
      </c>
      <c r="W583" s="15">
        <v>42</v>
      </c>
      <c r="X583" s="12" t="s">
        <v>1803</v>
      </c>
      <c r="AA583" s="14" t="s">
        <v>1685</v>
      </c>
      <c r="AB583" s="14">
        <v>500</v>
      </c>
      <c r="AC583" s="14">
        <v>0.5</v>
      </c>
      <c r="AD583" s="14" t="s">
        <v>158</v>
      </c>
      <c r="AE583" s="14" t="s">
        <v>1743</v>
      </c>
      <c r="AF583" s="14" t="s">
        <v>158</v>
      </c>
      <c r="AG583" s="14" t="s">
        <v>1802</v>
      </c>
      <c r="AH583" s="14">
        <v>20</v>
      </c>
      <c r="AJ583" s="15" t="s">
        <v>1807</v>
      </c>
      <c r="AK583" s="15">
        <v>1.73</v>
      </c>
      <c r="AL583" s="14" t="s">
        <v>1806</v>
      </c>
      <c r="AN583" s="15">
        <v>4</v>
      </c>
      <c r="AO583" s="15">
        <v>20</v>
      </c>
      <c r="AP583" s="15">
        <v>21</v>
      </c>
      <c r="AQ583" s="14" t="s">
        <v>1804</v>
      </c>
      <c r="AR583" s="15" t="s">
        <v>1808</v>
      </c>
    </row>
    <row r="584" spans="1:44" s="14" customFormat="1" x14ac:dyDescent="0.2">
      <c r="A584" s="14" t="s">
        <v>1517</v>
      </c>
      <c r="B584" s="15" t="s">
        <v>1672</v>
      </c>
      <c r="C584" s="15" t="s">
        <v>1675</v>
      </c>
      <c r="D584" s="14" t="s">
        <v>261</v>
      </c>
      <c r="E584" s="14" t="s">
        <v>674</v>
      </c>
      <c r="G584" s="15" t="s">
        <v>158</v>
      </c>
      <c r="H584" s="14" t="s">
        <v>1694</v>
      </c>
      <c r="I584" s="15"/>
      <c r="M584" s="15"/>
      <c r="N584" s="14">
        <v>1920</v>
      </c>
      <c r="O584" s="17">
        <v>2011</v>
      </c>
      <c r="P584" s="14">
        <v>2011</v>
      </c>
      <c r="V584" s="12" t="s">
        <v>1805</v>
      </c>
      <c r="W584" s="15">
        <v>56</v>
      </c>
      <c r="X584" s="12" t="s">
        <v>1803</v>
      </c>
      <c r="AA584" s="14" t="s">
        <v>1685</v>
      </c>
      <c r="AB584" s="14">
        <v>500</v>
      </c>
      <c r="AC584" s="14">
        <v>0.5</v>
      </c>
      <c r="AD584" s="14" t="s">
        <v>158</v>
      </c>
      <c r="AE584" s="14" t="s">
        <v>1743</v>
      </c>
      <c r="AF584" s="14" t="s">
        <v>158</v>
      </c>
      <c r="AG584" s="14" t="s">
        <v>1802</v>
      </c>
      <c r="AH584" s="14">
        <v>20</v>
      </c>
      <c r="AJ584" s="15" t="s">
        <v>1807</v>
      </c>
      <c r="AK584" s="15">
        <v>2.278</v>
      </c>
      <c r="AL584" s="14" t="s">
        <v>1806</v>
      </c>
      <c r="AN584" s="15">
        <v>4</v>
      </c>
      <c r="AO584" s="15">
        <v>20</v>
      </c>
      <c r="AP584" s="15">
        <v>21</v>
      </c>
      <c r="AQ584" s="14" t="s">
        <v>1804</v>
      </c>
      <c r="AR584" s="15" t="s">
        <v>1808</v>
      </c>
    </row>
    <row r="585" spans="1:44" s="14" customFormat="1" x14ac:dyDescent="0.2">
      <c r="A585" s="14" t="s">
        <v>1517</v>
      </c>
      <c r="B585" s="15" t="s">
        <v>1672</v>
      </c>
      <c r="C585" s="15" t="s">
        <v>1675</v>
      </c>
      <c r="D585" s="14" t="s">
        <v>261</v>
      </c>
      <c r="E585" s="14" t="s">
        <v>674</v>
      </c>
      <c r="G585" s="15" t="s">
        <v>158</v>
      </c>
      <c r="H585" s="14" t="s">
        <v>1694</v>
      </c>
      <c r="I585" s="15"/>
      <c r="M585" s="15"/>
      <c r="N585" s="14">
        <v>1920</v>
      </c>
      <c r="O585" s="17">
        <v>2011</v>
      </c>
      <c r="P585" s="14">
        <v>2011</v>
      </c>
      <c r="V585" s="12" t="s">
        <v>1805</v>
      </c>
      <c r="W585" s="15">
        <v>28</v>
      </c>
      <c r="X585" s="12" t="s">
        <v>1803</v>
      </c>
      <c r="AA585" s="14" t="s">
        <v>1685</v>
      </c>
      <c r="AB585" s="14">
        <v>1000</v>
      </c>
      <c r="AC585" s="14">
        <v>0.5</v>
      </c>
      <c r="AD585" s="14" t="s">
        <v>158</v>
      </c>
      <c r="AE585" s="14" t="s">
        <v>1743</v>
      </c>
      <c r="AF585" s="14" t="s">
        <v>158</v>
      </c>
      <c r="AG585" s="14" t="s">
        <v>1802</v>
      </c>
      <c r="AH585" s="14">
        <v>20</v>
      </c>
      <c r="AJ585" s="15" t="s">
        <v>1807</v>
      </c>
      <c r="AK585" s="15">
        <v>0.31</v>
      </c>
      <c r="AL585" s="14" t="s">
        <v>1806</v>
      </c>
      <c r="AN585" s="15">
        <v>4</v>
      </c>
      <c r="AO585" s="15">
        <v>20</v>
      </c>
      <c r="AP585" s="15">
        <v>21</v>
      </c>
      <c r="AQ585" s="14" t="s">
        <v>1804</v>
      </c>
      <c r="AR585" s="15" t="s">
        <v>1808</v>
      </c>
    </row>
    <row r="586" spans="1:44" s="14" customFormat="1" x14ac:dyDescent="0.2">
      <c r="A586" s="14" t="s">
        <v>1517</v>
      </c>
      <c r="B586" s="15" t="s">
        <v>1672</v>
      </c>
      <c r="C586" s="15" t="s">
        <v>1675</v>
      </c>
      <c r="D586" s="14" t="s">
        <v>261</v>
      </c>
      <c r="E586" s="14" t="s">
        <v>674</v>
      </c>
      <c r="G586" s="15" t="s">
        <v>158</v>
      </c>
      <c r="H586" s="14" t="s">
        <v>1694</v>
      </c>
      <c r="I586" s="15"/>
      <c r="M586" s="15"/>
      <c r="N586" s="14">
        <v>1920</v>
      </c>
      <c r="O586" s="17">
        <v>2011</v>
      </c>
      <c r="P586" s="14">
        <v>2011</v>
      </c>
      <c r="V586" s="12" t="s">
        <v>1805</v>
      </c>
      <c r="W586" s="15">
        <v>42</v>
      </c>
      <c r="X586" s="12" t="s">
        <v>1803</v>
      </c>
      <c r="AA586" s="14" t="s">
        <v>1685</v>
      </c>
      <c r="AB586" s="14">
        <v>1000</v>
      </c>
      <c r="AC586" s="14">
        <v>0.5</v>
      </c>
      <c r="AD586" s="14" t="s">
        <v>158</v>
      </c>
      <c r="AE586" s="14" t="s">
        <v>1743</v>
      </c>
      <c r="AF586" s="14" t="s">
        <v>158</v>
      </c>
      <c r="AG586" s="14" t="s">
        <v>1802</v>
      </c>
      <c r="AH586" s="14">
        <v>20</v>
      </c>
      <c r="AJ586" s="15" t="s">
        <v>1807</v>
      </c>
      <c r="AK586" s="15">
        <v>2.794</v>
      </c>
      <c r="AL586" s="14" t="s">
        <v>1806</v>
      </c>
      <c r="AN586" s="15">
        <v>4</v>
      </c>
      <c r="AO586" s="15">
        <v>20</v>
      </c>
      <c r="AP586" s="15">
        <v>21</v>
      </c>
      <c r="AQ586" s="14" t="s">
        <v>1804</v>
      </c>
      <c r="AR586" s="15" t="s">
        <v>1808</v>
      </c>
    </row>
    <row r="587" spans="1:44" s="14" customFormat="1" x14ac:dyDescent="0.2">
      <c r="A587" s="14" t="s">
        <v>1517</v>
      </c>
      <c r="B587" s="15" t="s">
        <v>1672</v>
      </c>
      <c r="C587" s="15" t="s">
        <v>1675</v>
      </c>
      <c r="D587" s="14" t="s">
        <v>261</v>
      </c>
      <c r="E587" s="14" t="s">
        <v>674</v>
      </c>
      <c r="G587" s="15" t="s">
        <v>158</v>
      </c>
      <c r="H587" s="14" t="s">
        <v>1694</v>
      </c>
      <c r="I587" s="15"/>
      <c r="M587" s="15"/>
      <c r="N587" s="14">
        <v>1920</v>
      </c>
      <c r="O587" s="17">
        <v>2011</v>
      </c>
      <c r="P587" s="14">
        <v>2011</v>
      </c>
      <c r="V587" s="12" t="s">
        <v>1805</v>
      </c>
      <c r="W587" s="15">
        <v>56</v>
      </c>
      <c r="X587" s="12" t="s">
        <v>1803</v>
      </c>
      <c r="AA587" s="14" t="s">
        <v>1685</v>
      </c>
      <c r="AB587" s="14">
        <v>1000</v>
      </c>
      <c r="AC587" s="14">
        <v>0.5</v>
      </c>
      <c r="AD587" s="14" t="s">
        <v>158</v>
      </c>
      <c r="AE587" s="14" t="s">
        <v>1743</v>
      </c>
      <c r="AF587" s="14" t="s">
        <v>158</v>
      </c>
      <c r="AG587" s="14" t="s">
        <v>1802</v>
      </c>
      <c r="AH587" s="14">
        <v>20</v>
      </c>
      <c r="AJ587" s="15" t="s">
        <v>1807</v>
      </c>
      <c r="AK587" s="15">
        <v>2.714</v>
      </c>
      <c r="AL587" s="14" t="s">
        <v>1806</v>
      </c>
      <c r="AN587" s="15">
        <v>4</v>
      </c>
      <c r="AO587" s="15">
        <v>20</v>
      </c>
      <c r="AP587" s="15">
        <v>21</v>
      </c>
      <c r="AQ587" s="14" t="s">
        <v>1804</v>
      </c>
      <c r="AR587" s="15" t="s">
        <v>1808</v>
      </c>
    </row>
    <row r="588" spans="1:44" s="14" customFormat="1" x14ac:dyDescent="0.2">
      <c r="A588" t="s">
        <v>1524</v>
      </c>
      <c r="B588" s="15" t="s">
        <v>1672</v>
      </c>
      <c r="C588" s="15" t="s">
        <v>1675</v>
      </c>
      <c r="D588" t="s">
        <v>550</v>
      </c>
      <c r="E588" t="s">
        <v>1521</v>
      </c>
      <c r="G588" s="15" t="s">
        <v>158</v>
      </c>
      <c r="H588" s="14" t="s">
        <v>1694</v>
      </c>
      <c r="I588" s="15" t="s">
        <v>1809</v>
      </c>
      <c r="M588" s="15"/>
      <c r="O588" s="17" t="s">
        <v>1810</v>
      </c>
      <c r="T588" s="14">
        <v>4</v>
      </c>
      <c r="V588" s="12"/>
      <c r="W588" s="15"/>
      <c r="X588" s="12" t="s">
        <v>1730</v>
      </c>
      <c r="Z588" s="14">
        <v>0</v>
      </c>
      <c r="AF588" s="14" t="s">
        <v>158</v>
      </c>
      <c r="AG588" s="14" t="s">
        <v>1686</v>
      </c>
      <c r="AH588" s="14">
        <v>1440</v>
      </c>
      <c r="AI588" s="14" t="s">
        <v>1694</v>
      </c>
      <c r="AJ588" s="15" t="s">
        <v>1674</v>
      </c>
      <c r="AK588" s="15">
        <v>0</v>
      </c>
      <c r="AL588" s="14" t="s">
        <v>1806</v>
      </c>
      <c r="AM588" s="14">
        <v>0</v>
      </c>
      <c r="AN588" s="15">
        <v>4</v>
      </c>
      <c r="AO588" s="15">
        <v>100</v>
      </c>
      <c r="AP588" s="15">
        <v>0.99</v>
      </c>
      <c r="AQ588" s="14" t="s">
        <v>1811</v>
      </c>
      <c r="AR588" s="15" t="s">
        <v>1681</v>
      </c>
    </row>
    <row r="589" spans="1:44" s="14" customFormat="1" x14ac:dyDescent="0.2">
      <c r="A589" t="s">
        <v>1524</v>
      </c>
      <c r="B589" s="15" t="s">
        <v>1672</v>
      </c>
      <c r="C589" s="15" t="s">
        <v>1675</v>
      </c>
      <c r="D589" t="s">
        <v>550</v>
      </c>
      <c r="E589" t="s">
        <v>1521</v>
      </c>
      <c r="G589" s="15" t="s">
        <v>158</v>
      </c>
      <c r="H589" s="14" t="s">
        <v>1694</v>
      </c>
      <c r="I589" s="15" t="s">
        <v>1809</v>
      </c>
      <c r="M589" s="15"/>
      <c r="O589" s="17" t="s">
        <v>1810</v>
      </c>
      <c r="T589" s="14">
        <v>4</v>
      </c>
      <c r="V589" s="12"/>
      <c r="W589" s="15"/>
      <c r="X589" s="12" t="s">
        <v>1730</v>
      </c>
      <c r="Z589" s="14">
        <v>0</v>
      </c>
      <c r="AF589" s="14" t="s">
        <v>158</v>
      </c>
      <c r="AG589" s="14" t="s">
        <v>1686</v>
      </c>
      <c r="AH589" s="14">
        <v>1440</v>
      </c>
      <c r="AI589" s="14" t="s">
        <v>1694</v>
      </c>
      <c r="AJ589" s="15" t="s">
        <v>1674</v>
      </c>
      <c r="AK589" s="15">
        <v>0</v>
      </c>
      <c r="AL589" s="14" t="s">
        <v>1806</v>
      </c>
      <c r="AM589" s="14">
        <v>0</v>
      </c>
      <c r="AN589" s="15">
        <v>4</v>
      </c>
      <c r="AO589" s="15">
        <v>100</v>
      </c>
      <c r="AP589" s="15">
        <v>4</v>
      </c>
      <c r="AQ589" s="14" t="s">
        <v>1811</v>
      </c>
      <c r="AR589" s="15" t="s">
        <v>1681</v>
      </c>
    </row>
    <row r="590" spans="1:44" s="14" customFormat="1" x14ac:dyDescent="0.2">
      <c r="A590" t="s">
        <v>1524</v>
      </c>
      <c r="B590" s="15" t="s">
        <v>1672</v>
      </c>
      <c r="C590" s="15" t="s">
        <v>1675</v>
      </c>
      <c r="D590" t="s">
        <v>550</v>
      </c>
      <c r="E590" t="s">
        <v>1521</v>
      </c>
      <c r="G590" s="15" t="s">
        <v>158</v>
      </c>
      <c r="H590" s="14" t="s">
        <v>1694</v>
      </c>
      <c r="I590" s="15" t="s">
        <v>1809</v>
      </c>
      <c r="M590" s="15"/>
      <c r="O590" s="17" t="s">
        <v>1810</v>
      </c>
      <c r="T590" s="14">
        <v>4</v>
      </c>
      <c r="V590" s="12"/>
      <c r="W590" s="15"/>
      <c r="X590" s="12" t="s">
        <v>1730</v>
      </c>
      <c r="Z590" s="14">
        <v>0</v>
      </c>
      <c r="AF590" s="14" t="s">
        <v>158</v>
      </c>
      <c r="AG590" s="14" t="s">
        <v>1686</v>
      </c>
      <c r="AH590" s="14">
        <v>1440</v>
      </c>
      <c r="AI590" s="14" t="s">
        <v>1694</v>
      </c>
      <c r="AJ590" s="15" t="s">
        <v>1674</v>
      </c>
      <c r="AK590" s="15">
        <v>4.8499999999999996</v>
      </c>
      <c r="AL590" s="14" t="s">
        <v>1806</v>
      </c>
      <c r="AM590" s="14">
        <v>2.4350000000000001</v>
      </c>
      <c r="AN590" s="15">
        <v>4</v>
      </c>
      <c r="AO590" s="15">
        <v>100</v>
      </c>
      <c r="AP590" s="15">
        <v>5.87</v>
      </c>
      <c r="AQ590" s="14" t="s">
        <v>1811</v>
      </c>
      <c r="AR590" s="15" t="s">
        <v>1681</v>
      </c>
    </row>
    <row r="591" spans="1:44" s="14" customFormat="1" x14ac:dyDescent="0.2">
      <c r="A591" t="s">
        <v>1524</v>
      </c>
      <c r="B591" s="15" t="s">
        <v>1672</v>
      </c>
      <c r="C591" s="15" t="s">
        <v>1675</v>
      </c>
      <c r="D591" t="s">
        <v>550</v>
      </c>
      <c r="E591" t="s">
        <v>1521</v>
      </c>
      <c r="G591" s="15" t="s">
        <v>158</v>
      </c>
      <c r="H591" s="14" t="s">
        <v>1694</v>
      </c>
      <c r="I591" s="15" t="s">
        <v>1809</v>
      </c>
      <c r="M591" s="15"/>
      <c r="O591" s="17" t="s">
        <v>1810</v>
      </c>
      <c r="T591" s="14">
        <v>4</v>
      </c>
      <c r="V591" s="12"/>
      <c r="W591" s="15"/>
      <c r="X591" s="12" t="s">
        <v>1730</v>
      </c>
      <c r="Z591" s="14">
        <v>0</v>
      </c>
      <c r="AF591" s="14" t="s">
        <v>158</v>
      </c>
      <c r="AG591" s="14" t="s">
        <v>1686</v>
      </c>
      <c r="AH591" s="14">
        <v>1440</v>
      </c>
      <c r="AI591" s="14" t="s">
        <v>1694</v>
      </c>
      <c r="AJ591" s="15" t="s">
        <v>1674</v>
      </c>
      <c r="AK591" s="15">
        <v>12.74</v>
      </c>
      <c r="AL591" s="14" t="s">
        <v>1806</v>
      </c>
      <c r="AM591" s="14">
        <v>3.5090000000000003</v>
      </c>
      <c r="AN591" s="15">
        <v>4</v>
      </c>
      <c r="AO591" s="15">
        <v>100</v>
      </c>
      <c r="AP591" s="15">
        <v>7.72</v>
      </c>
      <c r="AQ591" s="14" t="s">
        <v>1811</v>
      </c>
      <c r="AR591" s="15" t="s">
        <v>1681</v>
      </c>
    </row>
    <row r="592" spans="1:44" s="14" customFormat="1" x14ac:dyDescent="0.2">
      <c r="A592" t="s">
        <v>1524</v>
      </c>
      <c r="B592" s="15" t="s">
        <v>1672</v>
      </c>
      <c r="C592" s="15" t="s">
        <v>1675</v>
      </c>
      <c r="D592" t="s">
        <v>550</v>
      </c>
      <c r="E592" t="s">
        <v>1521</v>
      </c>
      <c r="G592" s="15" t="s">
        <v>158</v>
      </c>
      <c r="H592" s="14" t="s">
        <v>1694</v>
      </c>
      <c r="I592" s="15" t="s">
        <v>1809</v>
      </c>
      <c r="M592" s="15"/>
      <c r="O592" s="17" t="s">
        <v>1810</v>
      </c>
      <c r="T592" s="14">
        <v>4</v>
      </c>
      <c r="V592" s="12"/>
      <c r="W592" s="15"/>
      <c r="X592" s="12" t="s">
        <v>1730</v>
      </c>
      <c r="Z592" s="14">
        <v>0</v>
      </c>
      <c r="AF592" s="14" t="s">
        <v>158</v>
      </c>
      <c r="AG592" s="14" t="s">
        <v>1686</v>
      </c>
      <c r="AH592" s="14">
        <v>1440</v>
      </c>
      <c r="AI592" s="14" t="s">
        <v>1694</v>
      </c>
      <c r="AJ592" s="15" t="s">
        <v>1674</v>
      </c>
      <c r="AK592" s="15">
        <v>29.06</v>
      </c>
      <c r="AL592" s="14" t="s">
        <v>1806</v>
      </c>
      <c r="AM592" s="14">
        <v>7.1930000000000014</v>
      </c>
      <c r="AN592" s="15">
        <v>4</v>
      </c>
      <c r="AO592" s="15">
        <v>100</v>
      </c>
      <c r="AP592" s="15">
        <v>10.61</v>
      </c>
      <c r="AQ592" s="14" t="s">
        <v>1811</v>
      </c>
      <c r="AR592" s="15" t="s">
        <v>1681</v>
      </c>
    </row>
    <row r="593" spans="1:44" s="14" customFormat="1" x14ac:dyDescent="0.2">
      <c r="A593" t="s">
        <v>1524</v>
      </c>
      <c r="B593" s="15" t="s">
        <v>1672</v>
      </c>
      <c r="C593" s="15" t="s">
        <v>1675</v>
      </c>
      <c r="D593" t="s">
        <v>550</v>
      </c>
      <c r="E593" t="s">
        <v>1521</v>
      </c>
      <c r="G593" s="15" t="s">
        <v>158</v>
      </c>
      <c r="H593" s="14" t="s">
        <v>1694</v>
      </c>
      <c r="I593" s="15" t="s">
        <v>1809</v>
      </c>
      <c r="M593" s="15"/>
      <c r="O593" s="17" t="s">
        <v>1810</v>
      </c>
      <c r="T593" s="14">
        <v>4</v>
      </c>
      <c r="V593" s="12"/>
      <c r="W593" s="15"/>
      <c r="X593" s="12" t="s">
        <v>1730</v>
      </c>
      <c r="Z593" s="14">
        <v>0</v>
      </c>
      <c r="AF593" s="14" t="s">
        <v>158</v>
      </c>
      <c r="AG593" s="14" t="s">
        <v>1686</v>
      </c>
      <c r="AH593" s="14">
        <v>1440</v>
      </c>
      <c r="AI593" s="14" t="s">
        <v>1694</v>
      </c>
      <c r="AJ593" s="15" t="s">
        <v>1674</v>
      </c>
      <c r="AK593" s="15">
        <v>34.67</v>
      </c>
      <c r="AL593" s="14" t="s">
        <v>1806</v>
      </c>
      <c r="AM593" s="14">
        <v>6.8640000000000043</v>
      </c>
      <c r="AN593" s="15">
        <v>4</v>
      </c>
      <c r="AO593" s="15">
        <v>100</v>
      </c>
      <c r="AP593" s="15">
        <v>12.6</v>
      </c>
      <c r="AQ593" s="14" t="s">
        <v>1811</v>
      </c>
      <c r="AR593" s="15" t="s">
        <v>1681</v>
      </c>
    </row>
    <row r="594" spans="1:44" s="14" customFormat="1" x14ac:dyDescent="0.2">
      <c r="A594" t="s">
        <v>1524</v>
      </c>
      <c r="B594" s="15" t="s">
        <v>1672</v>
      </c>
      <c r="C594" s="15" t="s">
        <v>1675</v>
      </c>
      <c r="D594" t="s">
        <v>550</v>
      </c>
      <c r="E594" t="s">
        <v>1521</v>
      </c>
      <c r="G594" s="15" t="s">
        <v>158</v>
      </c>
      <c r="H594" s="14" t="s">
        <v>1694</v>
      </c>
      <c r="I594" s="15" t="s">
        <v>1809</v>
      </c>
      <c r="M594" s="15"/>
      <c r="O594" s="17" t="s">
        <v>1810</v>
      </c>
      <c r="T594" s="14">
        <v>4</v>
      </c>
      <c r="V594" s="12"/>
      <c r="W594" s="15"/>
      <c r="X594" s="12" t="s">
        <v>1730</v>
      </c>
      <c r="Z594" s="14">
        <v>0</v>
      </c>
      <c r="AF594" s="14" t="s">
        <v>158</v>
      </c>
      <c r="AG594" s="14" t="s">
        <v>1686</v>
      </c>
      <c r="AH594" s="14">
        <v>1440</v>
      </c>
      <c r="AI594" s="14" t="s">
        <v>1694</v>
      </c>
      <c r="AJ594" s="15" t="s">
        <v>1674</v>
      </c>
      <c r="AK594" s="15">
        <v>38</v>
      </c>
      <c r="AL594" s="14" t="s">
        <v>1806</v>
      </c>
      <c r="AM594" s="14">
        <v>3.8599999999999994</v>
      </c>
      <c r="AN594" s="15">
        <v>4</v>
      </c>
      <c r="AO594" s="15">
        <v>100</v>
      </c>
      <c r="AP594" s="15">
        <v>14.53</v>
      </c>
      <c r="AQ594" s="14" t="s">
        <v>1811</v>
      </c>
      <c r="AR594" s="15" t="s">
        <v>1681</v>
      </c>
    </row>
    <row r="595" spans="1:44" x14ac:dyDescent="0.2">
      <c r="A595" t="s">
        <v>1524</v>
      </c>
      <c r="B595" s="15" t="s">
        <v>1672</v>
      </c>
      <c r="C595" s="15" t="s">
        <v>1675</v>
      </c>
      <c r="D595" t="s">
        <v>550</v>
      </c>
      <c r="E595" t="s">
        <v>1521</v>
      </c>
      <c r="F595" s="14"/>
      <c r="G595" s="15" t="s">
        <v>158</v>
      </c>
      <c r="H595" s="14" t="s">
        <v>1694</v>
      </c>
      <c r="I595" s="15" t="s">
        <v>1809</v>
      </c>
      <c r="J595" s="14"/>
      <c r="K595" s="14"/>
      <c r="L595" s="14"/>
      <c r="M595" s="15"/>
      <c r="N595" s="14"/>
      <c r="O595" s="17" t="s">
        <v>1810</v>
      </c>
      <c r="P595" s="14"/>
      <c r="Q595" s="14"/>
      <c r="R595" s="14"/>
      <c r="S595" s="14"/>
      <c r="T595" s="14">
        <v>4</v>
      </c>
      <c r="U595" s="14"/>
      <c r="V595" s="12"/>
      <c r="W595" s="15"/>
      <c r="X595" s="12" t="s">
        <v>1730</v>
      </c>
      <c r="Y595" s="14"/>
      <c r="Z595" s="14">
        <v>0</v>
      </c>
      <c r="AA595" s="14"/>
      <c r="AB595" s="14"/>
      <c r="AC595" s="14"/>
      <c r="AD595" s="14"/>
      <c r="AE595" s="14"/>
      <c r="AF595" s="14" t="s">
        <v>158</v>
      </c>
      <c r="AG595" s="14" t="s">
        <v>1686</v>
      </c>
      <c r="AH595" s="14">
        <v>1440</v>
      </c>
      <c r="AI595" s="14" t="s">
        <v>1694</v>
      </c>
      <c r="AJ595" s="15" t="s">
        <v>1674</v>
      </c>
      <c r="AK595" s="15">
        <v>41.34</v>
      </c>
      <c r="AL595" s="14" t="s">
        <v>1806</v>
      </c>
      <c r="AM595">
        <v>4.3859999999999957</v>
      </c>
      <c r="AN595" s="15">
        <v>4</v>
      </c>
      <c r="AO595" s="15">
        <v>100</v>
      </c>
      <c r="AP595" s="15">
        <v>16.38</v>
      </c>
      <c r="AQ595" s="14" t="s">
        <v>1811</v>
      </c>
      <c r="AR595" s="15" t="s">
        <v>1681</v>
      </c>
    </row>
    <row r="596" spans="1:44" x14ac:dyDescent="0.2">
      <c r="A596" t="s">
        <v>1524</v>
      </c>
      <c r="B596" s="15" t="s">
        <v>1672</v>
      </c>
      <c r="C596" s="15" t="s">
        <v>1675</v>
      </c>
      <c r="D596" t="s">
        <v>550</v>
      </c>
      <c r="E596" t="s">
        <v>1521</v>
      </c>
      <c r="F596" s="14"/>
      <c r="G596" s="15" t="s">
        <v>158</v>
      </c>
      <c r="H596" s="14" t="s">
        <v>1694</v>
      </c>
      <c r="I596" s="15" t="s">
        <v>1809</v>
      </c>
      <c r="J596" s="14"/>
      <c r="K596" s="14"/>
      <c r="L596" s="14"/>
      <c r="M596" s="15"/>
      <c r="N596" s="14"/>
      <c r="O596" s="17" t="s">
        <v>1810</v>
      </c>
      <c r="P596" s="14"/>
      <c r="Q596" s="14"/>
      <c r="R596" s="14"/>
      <c r="S596" s="14"/>
      <c r="T596" s="14">
        <v>4</v>
      </c>
      <c r="U596" s="14"/>
      <c r="V596" s="12"/>
      <c r="W596" s="15"/>
      <c r="X596" s="12" t="s">
        <v>1730</v>
      </c>
      <c r="Y596" s="14"/>
      <c r="Z596" s="14">
        <v>0</v>
      </c>
      <c r="AA596" s="14"/>
      <c r="AB596" s="14"/>
      <c r="AC596" s="14"/>
      <c r="AD596" s="14"/>
      <c r="AE596" s="14"/>
      <c r="AF596" s="14" t="s">
        <v>158</v>
      </c>
      <c r="AG596" s="14" t="s">
        <v>1686</v>
      </c>
      <c r="AH596" s="14">
        <v>1440</v>
      </c>
      <c r="AI596" s="14" t="s">
        <v>1694</v>
      </c>
      <c r="AJ596" s="15" t="s">
        <v>1674</v>
      </c>
      <c r="AK596" s="15">
        <v>44.32</v>
      </c>
      <c r="AL596" s="14" t="s">
        <v>1806</v>
      </c>
      <c r="AM596">
        <v>4.5619999999999976</v>
      </c>
      <c r="AN596" s="15">
        <v>4</v>
      </c>
      <c r="AO596" s="15">
        <v>100</v>
      </c>
      <c r="AP596" s="15">
        <v>19.27</v>
      </c>
      <c r="AQ596" s="14" t="s">
        <v>1811</v>
      </c>
      <c r="AR596" s="15" t="s">
        <v>1681</v>
      </c>
    </row>
    <row r="597" spans="1:44" x14ac:dyDescent="0.2">
      <c r="A597" t="s">
        <v>1524</v>
      </c>
      <c r="B597" s="15" t="s">
        <v>1672</v>
      </c>
      <c r="C597" s="15" t="s">
        <v>1675</v>
      </c>
      <c r="D597" t="s">
        <v>550</v>
      </c>
      <c r="E597" t="s">
        <v>1521</v>
      </c>
      <c r="F597" s="14"/>
      <c r="G597" s="15" t="s">
        <v>158</v>
      </c>
      <c r="H597" s="14" t="s">
        <v>1694</v>
      </c>
      <c r="I597" s="15" t="s">
        <v>1809</v>
      </c>
      <c r="J597" s="14"/>
      <c r="K597" s="14"/>
      <c r="L597" s="14"/>
      <c r="M597" s="15"/>
      <c r="N597" s="14"/>
      <c r="O597" s="17" t="s">
        <v>1810</v>
      </c>
      <c r="P597" s="14"/>
      <c r="Q597" s="14"/>
      <c r="R597" s="14"/>
      <c r="S597" s="14"/>
      <c r="T597" s="14">
        <v>4</v>
      </c>
      <c r="U597" s="14"/>
      <c r="V597" s="12"/>
      <c r="W597" s="15"/>
      <c r="X597" s="12" t="s">
        <v>1730</v>
      </c>
      <c r="Y597" s="14"/>
      <c r="Z597" s="14">
        <v>0</v>
      </c>
      <c r="AA597" s="14"/>
      <c r="AB597" s="14"/>
      <c r="AC597" s="14"/>
      <c r="AD597" s="14"/>
      <c r="AE597" s="14"/>
      <c r="AF597" s="14" t="s">
        <v>158</v>
      </c>
      <c r="AG597" s="14" t="s">
        <v>1686</v>
      </c>
      <c r="AH597" s="14">
        <v>1440</v>
      </c>
      <c r="AI597" s="14" t="s">
        <v>1694</v>
      </c>
      <c r="AJ597" s="15" t="s">
        <v>1674</v>
      </c>
      <c r="AK597" s="15">
        <v>44.5</v>
      </c>
      <c r="AL597" s="14" t="s">
        <v>1806</v>
      </c>
      <c r="AM597">
        <v>4.2099999999999937</v>
      </c>
      <c r="AN597" s="15">
        <v>4</v>
      </c>
      <c r="AO597" s="15">
        <v>100</v>
      </c>
      <c r="AP597" s="15">
        <v>21.19</v>
      </c>
      <c r="AQ597" s="14" t="s">
        <v>1811</v>
      </c>
      <c r="AR597" s="15" t="s">
        <v>1681</v>
      </c>
    </row>
    <row r="598" spans="1:44" x14ac:dyDescent="0.2">
      <c r="A598" t="s">
        <v>1524</v>
      </c>
      <c r="B598" s="15" t="s">
        <v>1672</v>
      </c>
      <c r="C598" s="15" t="s">
        <v>1675</v>
      </c>
      <c r="D598" t="s">
        <v>550</v>
      </c>
      <c r="E598" t="s">
        <v>1521</v>
      </c>
      <c r="F598" s="14"/>
      <c r="G598" s="15" t="s">
        <v>158</v>
      </c>
      <c r="H598" s="14" t="s">
        <v>1694</v>
      </c>
      <c r="I598" s="15" t="s">
        <v>1809</v>
      </c>
      <c r="J598" s="14"/>
      <c r="K598" s="14"/>
      <c r="L598" s="14"/>
      <c r="M598" s="15"/>
      <c r="N598" s="14"/>
      <c r="O598" s="17" t="s">
        <v>1810</v>
      </c>
      <c r="P598" s="14"/>
      <c r="Q598" s="14"/>
      <c r="R598" s="14"/>
      <c r="S598" s="14"/>
      <c r="T598" s="14">
        <v>4</v>
      </c>
      <c r="U598" s="14"/>
      <c r="V598" s="12"/>
      <c r="W598" s="15"/>
      <c r="X598" s="12" t="s">
        <v>1730</v>
      </c>
      <c r="Y598" s="14"/>
      <c r="Z598" s="14">
        <v>0</v>
      </c>
      <c r="AA598" s="14"/>
      <c r="AB598" s="14"/>
      <c r="AC598" s="14"/>
      <c r="AD598" s="14"/>
      <c r="AE598" s="14"/>
      <c r="AF598" s="14" t="s">
        <v>158</v>
      </c>
      <c r="AG598" s="14" t="s">
        <v>1686</v>
      </c>
      <c r="AH598" s="14">
        <v>1440</v>
      </c>
      <c r="AI598" s="14" t="s">
        <v>1694</v>
      </c>
      <c r="AJ598" s="15" t="s">
        <v>1674</v>
      </c>
      <c r="AK598" s="15">
        <v>45.9</v>
      </c>
      <c r="AL598" s="14" t="s">
        <v>1806</v>
      </c>
      <c r="AM598">
        <v>3.3340000000000032</v>
      </c>
      <c r="AN598" s="15">
        <v>4</v>
      </c>
      <c r="AO598" s="15">
        <v>100</v>
      </c>
      <c r="AP598" s="15">
        <v>24.08</v>
      </c>
      <c r="AQ598" s="14" t="s">
        <v>1811</v>
      </c>
      <c r="AR598" s="15" t="s">
        <v>1681</v>
      </c>
    </row>
    <row r="599" spans="1:44" x14ac:dyDescent="0.2">
      <c r="A599" t="s">
        <v>1524</v>
      </c>
      <c r="B599" s="15" t="s">
        <v>1672</v>
      </c>
      <c r="C599" s="15" t="s">
        <v>1675</v>
      </c>
      <c r="D599" t="s">
        <v>550</v>
      </c>
      <c r="E599" t="s">
        <v>1521</v>
      </c>
      <c r="F599" s="14"/>
      <c r="G599" s="15" t="s">
        <v>158</v>
      </c>
      <c r="H599" s="14" t="s">
        <v>1694</v>
      </c>
      <c r="I599" s="15" t="s">
        <v>1809</v>
      </c>
      <c r="J599" s="14"/>
      <c r="K599" s="14"/>
      <c r="L599" s="14"/>
      <c r="M599" s="15"/>
      <c r="N599" s="14"/>
      <c r="O599" s="17" t="s">
        <v>1810</v>
      </c>
      <c r="P599" s="14"/>
      <c r="Q599" s="14"/>
      <c r="R599" s="14"/>
      <c r="S599" s="14"/>
      <c r="T599" s="14">
        <v>4</v>
      </c>
      <c r="U599" s="14"/>
      <c r="V599" s="12"/>
      <c r="W599" s="15"/>
      <c r="X599" s="12" t="s">
        <v>1730</v>
      </c>
      <c r="Y599" s="14"/>
      <c r="Z599" s="14">
        <v>0</v>
      </c>
      <c r="AA599" s="14"/>
      <c r="AB599" s="14"/>
      <c r="AC599" s="14"/>
      <c r="AD599" s="14"/>
      <c r="AE599" s="14"/>
      <c r="AF599" s="14" t="s">
        <v>158</v>
      </c>
      <c r="AG599" s="14" t="s">
        <v>1686</v>
      </c>
      <c r="AH599" s="14">
        <v>1440</v>
      </c>
      <c r="AI599" s="14" t="s">
        <v>1694</v>
      </c>
      <c r="AJ599" s="15" t="s">
        <v>1674</v>
      </c>
      <c r="AK599" s="15">
        <v>46.08</v>
      </c>
      <c r="AL599" s="14" t="s">
        <v>1806</v>
      </c>
      <c r="AM599">
        <v>2.8070000000000022</v>
      </c>
      <c r="AN599" s="15">
        <v>4</v>
      </c>
      <c r="AO599" s="15">
        <v>100</v>
      </c>
      <c r="AP599" s="15">
        <v>26.14</v>
      </c>
      <c r="AQ599" s="14" t="s">
        <v>1811</v>
      </c>
      <c r="AR599" s="15" t="s">
        <v>1681</v>
      </c>
    </row>
    <row r="600" spans="1:44" x14ac:dyDescent="0.2">
      <c r="A600" t="s">
        <v>1524</v>
      </c>
      <c r="B600" s="15" t="s">
        <v>1672</v>
      </c>
      <c r="C600" s="15" t="s">
        <v>1675</v>
      </c>
      <c r="D600" t="s">
        <v>550</v>
      </c>
      <c r="E600" t="s">
        <v>1521</v>
      </c>
      <c r="F600" s="14"/>
      <c r="G600" s="15" t="s">
        <v>158</v>
      </c>
      <c r="H600" s="14" t="s">
        <v>1694</v>
      </c>
      <c r="I600" s="15" t="s">
        <v>1809</v>
      </c>
      <c r="J600" s="14"/>
      <c r="K600" s="14"/>
      <c r="L600" s="14"/>
      <c r="M600" s="15"/>
      <c r="N600" s="14"/>
      <c r="O600" s="17" t="s">
        <v>1810</v>
      </c>
      <c r="P600" s="14"/>
      <c r="Q600" s="14"/>
      <c r="R600" s="14"/>
      <c r="S600" s="14"/>
      <c r="T600" s="14">
        <v>4</v>
      </c>
      <c r="U600" s="14"/>
      <c r="V600" s="12"/>
      <c r="W600" s="15"/>
      <c r="X600" s="12" t="s">
        <v>1730</v>
      </c>
      <c r="Y600" s="14"/>
      <c r="Z600" s="14">
        <v>0</v>
      </c>
      <c r="AA600" s="14"/>
      <c r="AB600" s="14"/>
      <c r="AC600" s="14"/>
      <c r="AD600" s="14"/>
      <c r="AE600" s="14"/>
      <c r="AF600" s="14" t="s">
        <v>158</v>
      </c>
      <c r="AG600" s="14" t="s">
        <v>1686</v>
      </c>
      <c r="AH600" s="14">
        <v>1440</v>
      </c>
      <c r="AI600" s="14" t="s">
        <v>1694</v>
      </c>
      <c r="AJ600" s="15" t="s">
        <v>1674</v>
      </c>
      <c r="AK600" s="15">
        <v>46.08</v>
      </c>
      <c r="AL600" s="14" t="s">
        <v>1806</v>
      </c>
      <c r="AM600">
        <v>2.4570000000000007</v>
      </c>
      <c r="AN600" s="15">
        <v>4</v>
      </c>
      <c r="AO600" s="15">
        <v>100</v>
      </c>
      <c r="AP600" s="15">
        <v>28.07</v>
      </c>
      <c r="AQ600" s="14" t="s">
        <v>1811</v>
      </c>
      <c r="AR600" s="15" t="s">
        <v>1681</v>
      </c>
    </row>
    <row r="601" spans="1:44" x14ac:dyDescent="0.2">
      <c r="A601" t="s">
        <v>1524</v>
      </c>
      <c r="B601" s="15" t="s">
        <v>1672</v>
      </c>
      <c r="C601" s="15" t="s">
        <v>1675</v>
      </c>
      <c r="D601" t="s">
        <v>550</v>
      </c>
      <c r="E601" t="s">
        <v>1521</v>
      </c>
      <c r="F601" s="14"/>
      <c r="G601" s="15" t="s">
        <v>158</v>
      </c>
      <c r="H601" s="14" t="s">
        <v>1694</v>
      </c>
      <c r="I601" s="15" t="s">
        <v>1809</v>
      </c>
      <c r="J601" s="14"/>
      <c r="K601" s="14"/>
      <c r="L601" s="14"/>
      <c r="M601" s="15"/>
      <c r="N601" s="14"/>
      <c r="O601" s="17" t="s">
        <v>1810</v>
      </c>
      <c r="P601" s="14"/>
      <c r="Q601" s="14"/>
      <c r="R601" s="14"/>
      <c r="S601" s="14"/>
      <c r="T601" s="14">
        <v>4</v>
      </c>
      <c r="U601" s="14"/>
      <c r="V601" s="12"/>
      <c r="W601" s="15"/>
      <c r="X601" s="12" t="s">
        <v>1730</v>
      </c>
      <c r="Y601" s="14"/>
      <c r="Z601" s="14">
        <v>0</v>
      </c>
      <c r="AA601" s="14"/>
      <c r="AB601" s="14"/>
      <c r="AC601" s="14"/>
      <c r="AD601" s="14"/>
      <c r="AE601" s="14"/>
      <c r="AF601" s="14" t="s">
        <v>158</v>
      </c>
      <c r="AG601" s="14" t="s">
        <v>1686</v>
      </c>
      <c r="AH601" s="14">
        <v>1440</v>
      </c>
      <c r="AI601" s="14" t="s">
        <v>1694</v>
      </c>
      <c r="AJ601" s="15" t="s">
        <v>1674</v>
      </c>
      <c r="AK601" s="15">
        <v>47.13</v>
      </c>
      <c r="AL601" s="14" t="s">
        <v>1806</v>
      </c>
      <c r="AM601">
        <v>5.2629999999999981</v>
      </c>
      <c r="AN601" s="15">
        <v>4</v>
      </c>
      <c r="AO601" s="15">
        <v>100</v>
      </c>
      <c r="AP601" s="15">
        <v>30.95</v>
      </c>
      <c r="AQ601" s="14" t="s">
        <v>1811</v>
      </c>
      <c r="AR601" s="15" t="s">
        <v>1681</v>
      </c>
    </row>
    <row r="602" spans="1:44" x14ac:dyDescent="0.2">
      <c r="A602" t="s">
        <v>1524</v>
      </c>
      <c r="B602" s="15" t="s">
        <v>1672</v>
      </c>
      <c r="C602" s="15" t="s">
        <v>1675</v>
      </c>
      <c r="D602" t="s">
        <v>550</v>
      </c>
      <c r="E602" t="s">
        <v>1521</v>
      </c>
      <c r="F602" s="14"/>
      <c r="G602" s="15" t="s">
        <v>158</v>
      </c>
      <c r="H602" s="14" t="s">
        <v>1694</v>
      </c>
      <c r="I602" s="15" t="s">
        <v>1809</v>
      </c>
      <c r="J602" s="14"/>
      <c r="K602" s="14"/>
      <c r="L602" s="14"/>
      <c r="M602" s="15"/>
      <c r="N602" s="14"/>
      <c r="O602" s="17" t="s">
        <v>1810</v>
      </c>
      <c r="P602" s="14"/>
      <c r="Q602" s="14"/>
      <c r="R602" s="14"/>
      <c r="S602" s="14"/>
      <c r="T602" s="14">
        <v>4</v>
      </c>
      <c r="U602" s="14"/>
      <c r="V602" s="12" t="s">
        <v>1776</v>
      </c>
      <c r="W602" s="15">
        <v>35</v>
      </c>
      <c r="X602" s="12" t="s">
        <v>1730</v>
      </c>
      <c r="Y602" s="14"/>
      <c r="Z602" s="14">
        <v>0</v>
      </c>
      <c r="AA602" s="14"/>
      <c r="AB602" s="14"/>
      <c r="AC602" s="14"/>
      <c r="AD602" s="14"/>
      <c r="AE602" s="14"/>
      <c r="AF602" s="14" t="s">
        <v>158</v>
      </c>
      <c r="AG602" s="14" t="s">
        <v>1686</v>
      </c>
      <c r="AH602" s="14">
        <v>1440</v>
      </c>
      <c r="AI602" s="14" t="s">
        <v>1694</v>
      </c>
      <c r="AJ602" s="15" t="s">
        <v>1674</v>
      </c>
      <c r="AK602" s="15">
        <v>8.0259999999999998</v>
      </c>
      <c r="AL602" s="14" t="s">
        <v>1806</v>
      </c>
      <c r="AM602">
        <v>0</v>
      </c>
      <c r="AN602" s="15">
        <v>4</v>
      </c>
      <c r="AO602" s="15">
        <v>100</v>
      </c>
      <c r="AP602" s="15">
        <v>0</v>
      </c>
      <c r="AQ602" s="14" t="s">
        <v>1812</v>
      </c>
      <c r="AR602" s="15" t="s">
        <v>1681</v>
      </c>
    </row>
    <row r="603" spans="1:44" x14ac:dyDescent="0.2">
      <c r="A603" t="s">
        <v>1524</v>
      </c>
      <c r="B603" s="15" t="s">
        <v>1672</v>
      </c>
      <c r="C603" s="15" t="s">
        <v>1675</v>
      </c>
      <c r="D603" t="s">
        <v>550</v>
      </c>
      <c r="E603" t="s">
        <v>1521</v>
      </c>
      <c r="F603" s="14"/>
      <c r="G603" s="15" t="s">
        <v>158</v>
      </c>
      <c r="H603" s="14" t="s">
        <v>1694</v>
      </c>
      <c r="I603" s="15" t="s">
        <v>1809</v>
      </c>
      <c r="J603" s="14"/>
      <c r="K603" s="14"/>
      <c r="L603" s="14"/>
      <c r="M603" s="15"/>
      <c r="N603" s="14"/>
      <c r="O603" s="17" t="s">
        <v>1810</v>
      </c>
      <c r="P603" s="14"/>
      <c r="Q603" s="14"/>
      <c r="R603" s="14"/>
      <c r="S603" s="14"/>
      <c r="T603" s="14">
        <v>4</v>
      </c>
      <c r="U603" s="14"/>
      <c r="V603" s="12" t="s">
        <v>1776</v>
      </c>
      <c r="W603" s="15">
        <v>35</v>
      </c>
      <c r="X603" s="12" t="s">
        <v>1730</v>
      </c>
      <c r="Y603" s="14"/>
      <c r="Z603" s="14">
        <v>0</v>
      </c>
      <c r="AA603" s="14"/>
      <c r="AB603" s="14"/>
      <c r="AC603" s="14"/>
      <c r="AD603" s="14"/>
      <c r="AE603" s="14"/>
      <c r="AF603" s="14" t="s">
        <v>158</v>
      </c>
      <c r="AG603" s="14" t="s">
        <v>1686</v>
      </c>
      <c r="AH603" s="14">
        <v>1440</v>
      </c>
      <c r="AI603" s="14" t="s">
        <v>1694</v>
      </c>
      <c r="AJ603" s="15" t="s">
        <v>1674</v>
      </c>
      <c r="AK603" s="15">
        <v>22.039000000000001</v>
      </c>
      <c r="AL603" s="14" t="s">
        <v>1806</v>
      </c>
      <c r="AM603">
        <v>5.2850000000000001</v>
      </c>
      <c r="AN603" s="15">
        <v>4</v>
      </c>
      <c r="AO603" s="15">
        <v>100</v>
      </c>
      <c r="AP603" s="15">
        <v>1.06</v>
      </c>
      <c r="AQ603" s="14" t="s">
        <v>1812</v>
      </c>
      <c r="AR603" s="15" t="s">
        <v>1681</v>
      </c>
    </row>
    <row r="604" spans="1:44" x14ac:dyDescent="0.2">
      <c r="A604" t="s">
        <v>1524</v>
      </c>
      <c r="B604" s="15" t="s">
        <v>1672</v>
      </c>
      <c r="C604" s="15" t="s">
        <v>1675</v>
      </c>
      <c r="D604" t="s">
        <v>550</v>
      </c>
      <c r="E604" t="s">
        <v>1521</v>
      </c>
      <c r="F604" s="14"/>
      <c r="G604" s="15" t="s">
        <v>158</v>
      </c>
      <c r="H604" s="14" t="s">
        <v>1694</v>
      </c>
      <c r="I604" s="15" t="s">
        <v>1809</v>
      </c>
      <c r="J604" s="14"/>
      <c r="K604" s="14"/>
      <c r="L604" s="14"/>
      <c r="M604" s="15"/>
      <c r="N604" s="14"/>
      <c r="O604" s="17" t="s">
        <v>1810</v>
      </c>
      <c r="P604" s="14"/>
      <c r="Q604" s="14"/>
      <c r="R604" s="14"/>
      <c r="S604" s="14"/>
      <c r="T604" s="14">
        <v>4</v>
      </c>
      <c r="U604" s="14"/>
      <c r="V604" s="12" t="s">
        <v>1776</v>
      </c>
      <c r="W604" s="15">
        <v>35</v>
      </c>
      <c r="X604" s="12" t="s">
        <v>1730</v>
      </c>
      <c r="Y604" s="14"/>
      <c r="Z604" s="14">
        <v>0</v>
      </c>
      <c r="AA604" s="14"/>
      <c r="AB604" s="14"/>
      <c r="AC604" s="14"/>
      <c r="AD604" s="14"/>
      <c r="AE604" s="14"/>
      <c r="AF604" s="14" t="s">
        <v>158</v>
      </c>
      <c r="AG604" s="14" t="s">
        <v>1686</v>
      </c>
      <c r="AH604" s="14">
        <v>1440</v>
      </c>
      <c r="AI604" s="14" t="s">
        <v>1694</v>
      </c>
      <c r="AJ604" s="15" t="s">
        <v>1674</v>
      </c>
      <c r="AK604" s="15">
        <v>41.338000000000001</v>
      </c>
      <c r="AL604" s="14" t="s">
        <v>1806</v>
      </c>
      <c r="AM604">
        <v>5.4379999999999953</v>
      </c>
      <c r="AN604" s="15">
        <v>4</v>
      </c>
      <c r="AO604" s="15">
        <v>100</v>
      </c>
      <c r="AP604" s="15">
        <v>3.88</v>
      </c>
      <c r="AQ604" s="14" t="s">
        <v>1812</v>
      </c>
      <c r="AR604" s="15" t="s">
        <v>1681</v>
      </c>
    </row>
    <row r="605" spans="1:44" x14ac:dyDescent="0.2">
      <c r="A605" t="s">
        <v>1524</v>
      </c>
      <c r="B605" s="15" t="s">
        <v>1672</v>
      </c>
      <c r="C605" s="15" t="s">
        <v>1675</v>
      </c>
      <c r="D605" t="s">
        <v>550</v>
      </c>
      <c r="E605" t="s">
        <v>1521</v>
      </c>
      <c r="F605" s="14"/>
      <c r="G605" s="15" t="s">
        <v>158</v>
      </c>
      <c r="H605" s="14" t="s">
        <v>1694</v>
      </c>
      <c r="I605" s="15" t="s">
        <v>1809</v>
      </c>
      <c r="J605" s="14"/>
      <c r="K605" s="14"/>
      <c r="L605" s="14"/>
      <c r="M605" s="15"/>
      <c r="N605" s="14"/>
      <c r="O605" s="17" t="s">
        <v>1810</v>
      </c>
      <c r="P605" s="14"/>
      <c r="Q605" s="14"/>
      <c r="R605" s="14"/>
      <c r="S605" s="14"/>
      <c r="T605" s="14">
        <v>4</v>
      </c>
      <c r="U605" s="14"/>
      <c r="V605" s="12" t="s">
        <v>1776</v>
      </c>
      <c r="W605" s="15">
        <v>35</v>
      </c>
      <c r="X605" s="12" t="s">
        <v>1730</v>
      </c>
      <c r="Y605" s="14"/>
      <c r="Z605" s="14">
        <v>0</v>
      </c>
      <c r="AA605" s="14"/>
      <c r="AB605" s="14"/>
      <c r="AC605" s="14"/>
      <c r="AD605" s="14"/>
      <c r="AE605" s="14"/>
      <c r="AF605" s="14" t="s">
        <v>158</v>
      </c>
      <c r="AG605" s="14" t="s">
        <v>1686</v>
      </c>
      <c r="AH605" s="14">
        <v>1440</v>
      </c>
      <c r="AI605" s="14" t="s">
        <v>1694</v>
      </c>
      <c r="AJ605" s="15" t="s">
        <v>1674</v>
      </c>
      <c r="AK605" s="15">
        <v>51.863999999999997</v>
      </c>
      <c r="AL605" s="14" t="s">
        <v>1806</v>
      </c>
      <c r="AM605">
        <v>4.7370000000000019</v>
      </c>
      <c r="AN605" s="15">
        <v>4</v>
      </c>
      <c r="AO605" s="15">
        <v>100</v>
      </c>
      <c r="AP605" s="15">
        <v>5.8</v>
      </c>
      <c r="AQ605" s="14" t="s">
        <v>1812</v>
      </c>
      <c r="AR605" s="15" t="s">
        <v>1681</v>
      </c>
    </row>
    <row r="606" spans="1:44" x14ac:dyDescent="0.2">
      <c r="A606" t="s">
        <v>1524</v>
      </c>
      <c r="B606" s="15" t="s">
        <v>1672</v>
      </c>
      <c r="C606" s="15" t="s">
        <v>1675</v>
      </c>
      <c r="D606" t="s">
        <v>550</v>
      </c>
      <c r="E606" t="s">
        <v>1521</v>
      </c>
      <c r="F606" s="14"/>
      <c r="G606" s="15" t="s">
        <v>158</v>
      </c>
      <c r="H606" s="14" t="s">
        <v>1694</v>
      </c>
      <c r="I606" s="15" t="s">
        <v>1809</v>
      </c>
      <c r="J606" s="14"/>
      <c r="K606" s="14"/>
      <c r="L606" s="14"/>
      <c r="M606" s="15"/>
      <c r="N606" s="14"/>
      <c r="O606" s="17" t="s">
        <v>1810</v>
      </c>
      <c r="P606" s="14"/>
      <c r="Q606" s="14"/>
      <c r="R606" s="14"/>
      <c r="S606" s="14"/>
      <c r="T606" s="14">
        <v>4</v>
      </c>
      <c r="U606" s="14"/>
      <c r="V606" s="12" t="s">
        <v>1776</v>
      </c>
      <c r="W606" s="15">
        <v>35</v>
      </c>
      <c r="X606" s="12" t="s">
        <v>1730</v>
      </c>
      <c r="Y606" s="14"/>
      <c r="Z606" s="14">
        <v>0</v>
      </c>
      <c r="AA606" s="14"/>
      <c r="AB606" s="14"/>
      <c r="AC606" s="14"/>
      <c r="AD606" s="14"/>
      <c r="AE606" s="14"/>
      <c r="AF606" s="14" t="s">
        <v>158</v>
      </c>
      <c r="AG606" s="14" t="s">
        <v>1686</v>
      </c>
      <c r="AH606" s="14">
        <v>1440</v>
      </c>
      <c r="AI606" s="14" t="s">
        <v>1694</v>
      </c>
      <c r="AJ606" s="15" t="s">
        <v>1674</v>
      </c>
      <c r="AK606" s="15">
        <v>57.127000000000002</v>
      </c>
      <c r="AL606" s="14" t="s">
        <v>1806</v>
      </c>
      <c r="AM606">
        <v>9.1230000000000047</v>
      </c>
      <c r="AN606" s="15">
        <v>4</v>
      </c>
      <c r="AO606" s="15">
        <v>100</v>
      </c>
      <c r="AP606" s="15">
        <v>7.66</v>
      </c>
      <c r="AQ606" s="14" t="s">
        <v>1812</v>
      </c>
      <c r="AR606" s="15" t="s">
        <v>1681</v>
      </c>
    </row>
    <row r="607" spans="1:44" x14ac:dyDescent="0.2">
      <c r="A607" t="s">
        <v>1524</v>
      </c>
      <c r="B607" s="15" t="s">
        <v>1672</v>
      </c>
      <c r="C607" s="15" t="s">
        <v>1675</v>
      </c>
      <c r="D607" t="s">
        <v>550</v>
      </c>
      <c r="E607" t="s">
        <v>1521</v>
      </c>
      <c r="F607" s="14"/>
      <c r="G607" s="15" t="s">
        <v>158</v>
      </c>
      <c r="H607" s="14" t="s">
        <v>1694</v>
      </c>
      <c r="I607" s="15" t="s">
        <v>1809</v>
      </c>
      <c r="J607" s="14"/>
      <c r="K607" s="14"/>
      <c r="L607" s="14"/>
      <c r="M607" s="15"/>
      <c r="N607" s="14"/>
      <c r="O607" s="17" t="s">
        <v>1810</v>
      </c>
      <c r="P607" s="14"/>
      <c r="Q607" s="14"/>
      <c r="R607" s="14"/>
      <c r="S607" s="14"/>
      <c r="T607" s="14">
        <v>4</v>
      </c>
      <c r="U607" s="14"/>
      <c r="V607" s="12" t="s">
        <v>1776</v>
      </c>
      <c r="W607" s="15">
        <v>35</v>
      </c>
      <c r="X607" s="12" t="s">
        <v>1730</v>
      </c>
      <c r="Y607" s="14"/>
      <c r="Z607" s="14">
        <v>0</v>
      </c>
      <c r="AA607" s="14"/>
      <c r="AB607" s="14"/>
      <c r="AC607" s="14"/>
      <c r="AD607" s="14"/>
      <c r="AE607" s="14"/>
      <c r="AF607" s="14" t="s">
        <v>158</v>
      </c>
      <c r="AG607" s="14" t="s">
        <v>1686</v>
      </c>
      <c r="AH607" s="14">
        <v>1440</v>
      </c>
      <c r="AI607" s="14" t="s">
        <v>1694</v>
      </c>
      <c r="AJ607" s="15" t="s">
        <v>1674</v>
      </c>
      <c r="AK607" s="15">
        <v>60.811</v>
      </c>
      <c r="AL607" s="14" t="s">
        <v>1806</v>
      </c>
      <c r="AM607">
        <v>9.1230000000000047</v>
      </c>
      <c r="AN607" s="15">
        <v>4</v>
      </c>
      <c r="AO607" s="15">
        <v>100</v>
      </c>
      <c r="AP607" s="15">
        <v>10.54</v>
      </c>
      <c r="AQ607" s="14" t="s">
        <v>1812</v>
      </c>
      <c r="AR607" s="15" t="s">
        <v>1681</v>
      </c>
    </row>
    <row r="608" spans="1:44" x14ac:dyDescent="0.2">
      <c r="A608" t="s">
        <v>1524</v>
      </c>
      <c r="B608" s="15" t="s">
        <v>1672</v>
      </c>
      <c r="C608" s="15" t="s">
        <v>1675</v>
      </c>
      <c r="D608" t="s">
        <v>550</v>
      </c>
      <c r="E608" t="s">
        <v>1521</v>
      </c>
      <c r="F608" s="14"/>
      <c r="G608" s="15" t="s">
        <v>158</v>
      </c>
      <c r="H608" s="14" t="s">
        <v>1694</v>
      </c>
      <c r="I608" s="15" t="s">
        <v>1809</v>
      </c>
      <c r="J608" s="14"/>
      <c r="K608" s="14"/>
      <c r="L608" s="14"/>
      <c r="M608" s="15"/>
      <c r="N608" s="14"/>
      <c r="O608" s="17" t="s">
        <v>1810</v>
      </c>
      <c r="P608" s="14"/>
      <c r="Q608" s="14"/>
      <c r="R608" s="14"/>
      <c r="S608" s="14"/>
      <c r="T608" s="14">
        <v>4</v>
      </c>
      <c r="U608" s="14"/>
      <c r="V608" s="12" t="s">
        <v>1776</v>
      </c>
      <c r="W608" s="15">
        <v>35</v>
      </c>
      <c r="X608" s="12" t="s">
        <v>1730</v>
      </c>
      <c r="Y608" s="14"/>
      <c r="Z608" s="14">
        <v>0</v>
      </c>
      <c r="AA608" s="14"/>
      <c r="AB608" s="14"/>
      <c r="AC608" s="14"/>
      <c r="AD608" s="14"/>
      <c r="AE608" s="14"/>
      <c r="AF608" s="14" t="s">
        <v>158</v>
      </c>
      <c r="AG608" s="14" t="s">
        <v>1686</v>
      </c>
      <c r="AH608" s="14">
        <v>1440</v>
      </c>
      <c r="AI608" s="14" t="s">
        <v>1694</v>
      </c>
      <c r="AJ608" s="15" t="s">
        <v>1674</v>
      </c>
      <c r="AK608" s="15">
        <v>65.197000000000003</v>
      </c>
      <c r="AL608" s="14" t="s">
        <v>1806</v>
      </c>
      <c r="AM608">
        <v>6.6670000000000016</v>
      </c>
      <c r="AN608" s="15">
        <v>4</v>
      </c>
      <c r="AO608" s="15">
        <v>100</v>
      </c>
      <c r="AP608" s="15">
        <v>12.53</v>
      </c>
      <c r="AQ608" s="14" t="s">
        <v>1812</v>
      </c>
      <c r="AR608" s="15" t="s">
        <v>1681</v>
      </c>
    </row>
    <row r="609" spans="1:44" x14ac:dyDescent="0.2">
      <c r="A609" t="s">
        <v>1524</v>
      </c>
      <c r="B609" s="15" t="s">
        <v>1672</v>
      </c>
      <c r="C609" s="15" t="s">
        <v>1675</v>
      </c>
      <c r="D609" t="s">
        <v>550</v>
      </c>
      <c r="E609" t="s">
        <v>1521</v>
      </c>
      <c r="F609" s="14"/>
      <c r="G609" s="15" t="s">
        <v>158</v>
      </c>
      <c r="H609" s="14" t="s">
        <v>1694</v>
      </c>
      <c r="I609" s="15" t="s">
        <v>1809</v>
      </c>
      <c r="J609" s="14"/>
      <c r="K609" s="14"/>
      <c r="L609" s="14"/>
      <c r="M609" s="15"/>
      <c r="N609" s="14"/>
      <c r="O609" s="17" t="s">
        <v>1810</v>
      </c>
      <c r="P609" s="14"/>
      <c r="Q609" s="14"/>
      <c r="R609" s="14"/>
      <c r="S609" s="14"/>
      <c r="T609" s="14">
        <v>4</v>
      </c>
      <c r="U609" s="14"/>
      <c r="V609" s="12" t="s">
        <v>1776</v>
      </c>
      <c r="W609" s="15">
        <v>35</v>
      </c>
      <c r="X609" s="12" t="s">
        <v>1730</v>
      </c>
      <c r="Y609" s="14"/>
      <c r="Z609" s="14">
        <v>0</v>
      </c>
      <c r="AA609" s="14"/>
      <c r="AB609" s="14"/>
      <c r="AC609" s="14"/>
      <c r="AD609" s="14"/>
      <c r="AE609" s="14"/>
      <c r="AF609" s="14" t="s">
        <v>158</v>
      </c>
      <c r="AG609" s="14" t="s">
        <v>1686</v>
      </c>
      <c r="AH609" s="14">
        <v>1440</v>
      </c>
      <c r="AI609" s="14" t="s">
        <v>1694</v>
      </c>
      <c r="AJ609" s="15" t="s">
        <v>1674</v>
      </c>
      <c r="AK609" s="15">
        <v>66.25</v>
      </c>
      <c r="AL609" s="14" t="s">
        <v>1806</v>
      </c>
      <c r="AM609">
        <v>5.7899999999999991</v>
      </c>
      <c r="AN609" s="15">
        <v>4</v>
      </c>
      <c r="AO609" s="15">
        <v>100</v>
      </c>
      <c r="AP609" s="15">
        <v>14.46</v>
      </c>
      <c r="AQ609" s="14" t="s">
        <v>1812</v>
      </c>
      <c r="AR609" s="15" t="s">
        <v>1681</v>
      </c>
    </row>
    <row r="610" spans="1:44" x14ac:dyDescent="0.2">
      <c r="A610" t="s">
        <v>1524</v>
      </c>
      <c r="B610" s="15" t="s">
        <v>1672</v>
      </c>
      <c r="C610" s="15" t="s">
        <v>1675</v>
      </c>
      <c r="D610" t="s">
        <v>550</v>
      </c>
      <c r="E610" t="s">
        <v>1521</v>
      </c>
      <c r="F610" s="14"/>
      <c r="G610" s="15" t="s">
        <v>158</v>
      </c>
      <c r="H610" s="14" t="s">
        <v>1694</v>
      </c>
      <c r="I610" s="15" t="s">
        <v>1809</v>
      </c>
      <c r="J610" s="14"/>
      <c r="K610" s="14"/>
      <c r="L610" s="14"/>
      <c r="M610" s="15"/>
      <c r="N610" s="14"/>
      <c r="O610" s="17" t="s">
        <v>1810</v>
      </c>
      <c r="P610" s="14"/>
      <c r="Q610" s="14"/>
      <c r="R610" s="14"/>
      <c r="S610" s="14"/>
      <c r="T610" s="14">
        <v>4</v>
      </c>
      <c r="U610" s="14"/>
      <c r="V610" s="12" t="s">
        <v>1776</v>
      </c>
      <c r="W610" s="15">
        <v>35</v>
      </c>
      <c r="X610" s="12" t="s">
        <v>1730</v>
      </c>
      <c r="Y610" s="14"/>
      <c r="Z610" s="14">
        <v>0</v>
      </c>
      <c r="AA610" s="14"/>
      <c r="AB610" s="14"/>
      <c r="AC610" s="14"/>
      <c r="AD610" s="14"/>
      <c r="AE610" s="14"/>
      <c r="AF610" s="14" t="s">
        <v>158</v>
      </c>
      <c r="AG610" s="14" t="s">
        <v>1686</v>
      </c>
      <c r="AH610" s="14">
        <v>1440</v>
      </c>
      <c r="AI610" s="14" t="s">
        <v>1694</v>
      </c>
      <c r="AJ610" s="15" t="s">
        <v>1674</v>
      </c>
      <c r="AK610" s="15">
        <v>67.126999999999995</v>
      </c>
      <c r="AL610" s="14" t="s">
        <v>1806</v>
      </c>
      <c r="AM610">
        <v>5.7890000000000015</v>
      </c>
      <c r="AN610" s="15">
        <v>4</v>
      </c>
      <c r="AO610" s="15">
        <v>100</v>
      </c>
      <c r="AP610" s="15">
        <v>18.309999999999999</v>
      </c>
      <c r="AQ610" s="14" t="s">
        <v>1812</v>
      </c>
      <c r="AR610" s="15" t="s">
        <v>1681</v>
      </c>
    </row>
    <row r="611" spans="1:44" x14ac:dyDescent="0.2">
      <c r="A611" t="s">
        <v>1524</v>
      </c>
      <c r="B611" s="15" t="s">
        <v>1672</v>
      </c>
      <c r="C611" s="15" t="s">
        <v>1675</v>
      </c>
      <c r="D611" t="s">
        <v>550</v>
      </c>
      <c r="E611" t="s">
        <v>1521</v>
      </c>
      <c r="F611" s="14"/>
      <c r="G611" s="15" t="s">
        <v>158</v>
      </c>
      <c r="H611" s="14" t="s">
        <v>1694</v>
      </c>
      <c r="I611" s="15" t="s">
        <v>1809</v>
      </c>
      <c r="J611" s="14"/>
      <c r="K611" s="14"/>
      <c r="L611" s="14"/>
      <c r="M611" s="15"/>
      <c r="N611" s="14"/>
      <c r="O611" s="17" t="s">
        <v>1810</v>
      </c>
      <c r="P611" s="14"/>
      <c r="Q611" s="14"/>
      <c r="R611" s="14"/>
      <c r="S611" s="14"/>
      <c r="T611" s="14">
        <v>4</v>
      </c>
      <c r="U611" s="14"/>
      <c r="V611" s="12" t="s">
        <v>1776</v>
      </c>
      <c r="W611" s="15">
        <v>35</v>
      </c>
      <c r="X611" s="12" t="s">
        <v>1730</v>
      </c>
      <c r="Y611" s="14"/>
      <c r="Z611" s="14">
        <v>0</v>
      </c>
      <c r="AA611" s="14"/>
      <c r="AB611" s="14"/>
      <c r="AC611" s="14"/>
      <c r="AD611" s="14"/>
      <c r="AE611" s="14"/>
      <c r="AF611" s="14" t="s">
        <v>158</v>
      </c>
      <c r="AG611" s="14" t="s">
        <v>1686</v>
      </c>
      <c r="AH611" s="14">
        <v>1440</v>
      </c>
      <c r="AI611" s="14" t="s">
        <v>1694</v>
      </c>
      <c r="AJ611" s="15" t="s">
        <v>1674</v>
      </c>
      <c r="AK611" s="15">
        <v>67.302999999999997</v>
      </c>
      <c r="AL611" s="14" t="s">
        <v>1806</v>
      </c>
      <c r="AM611">
        <v>6.1400000000000006</v>
      </c>
      <c r="AN611" s="15">
        <v>4</v>
      </c>
      <c r="AO611" s="15">
        <v>100</v>
      </c>
      <c r="AP611" s="15">
        <v>20.23</v>
      </c>
      <c r="AQ611" s="14" t="s">
        <v>1812</v>
      </c>
      <c r="AR611" s="15" t="s">
        <v>1681</v>
      </c>
    </row>
    <row r="612" spans="1:44" x14ac:dyDescent="0.2">
      <c r="A612" t="s">
        <v>1524</v>
      </c>
      <c r="B612" s="15" t="s">
        <v>1672</v>
      </c>
      <c r="C612" s="15" t="s">
        <v>1675</v>
      </c>
      <c r="D612" t="s">
        <v>550</v>
      </c>
      <c r="E612" t="s">
        <v>1521</v>
      </c>
      <c r="F612" s="14"/>
      <c r="G612" s="15" t="s">
        <v>158</v>
      </c>
      <c r="H612" s="14" t="s">
        <v>1694</v>
      </c>
      <c r="I612" s="15" t="s">
        <v>1809</v>
      </c>
      <c r="J612" s="14"/>
      <c r="K612" s="14"/>
      <c r="L612" s="14"/>
      <c r="M612" s="15"/>
      <c r="N612" s="14"/>
      <c r="O612" s="17" t="s">
        <v>1810</v>
      </c>
      <c r="P612" s="14"/>
      <c r="Q612" s="14"/>
      <c r="R612" s="14"/>
      <c r="S612" s="14"/>
      <c r="T612" s="14">
        <v>4</v>
      </c>
      <c r="U612" s="14"/>
      <c r="V612" s="12" t="s">
        <v>1776</v>
      </c>
      <c r="W612" s="15">
        <v>35</v>
      </c>
      <c r="X612" s="12" t="s">
        <v>1730</v>
      </c>
      <c r="Y612" s="14"/>
      <c r="Z612" s="14">
        <v>0</v>
      </c>
      <c r="AA612" s="14"/>
      <c r="AB612" s="14"/>
      <c r="AC612" s="14"/>
      <c r="AD612" s="14"/>
      <c r="AE612" s="14"/>
      <c r="AF612" s="14" t="s">
        <v>158</v>
      </c>
      <c r="AG612" s="14" t="s">
        <v>1686</v>
      </c>
      <c r="AH612" s="14">
        <v>1440</v>
      </c>
      <c r="AI612" s="14" t="s">
        <v>1694</v>
      </c>
      <c r="AJ612" s="15" t="s">
        <v>1674</v>
      </c>
      <c r="AK612" s="15">
        <v>67.302999999999997</v>
      </c>
      <c r="AL612" s="14" t="s">
        <v>1806</v>
      </c>
      <c r="AM612">
        <v>6.1400000000000006</v>
      </c>
      <c r="AN612" s="15">
        <v>4</v>
      </c>
      <c r="AO612" s="15">
        <v>100</v>
      </c>
      <c r="AP612" s="15">
        <v>22.23</v>
      </c>
      <c r="AQ612" s="14" t="s">
        <v>1812</v>
      </c>
      <c r="AR612" s="15" t="s">
        <v>1681</v>
      </c>
    </row>
    <row r="613" spans="1:44" x14ac:dyDescent="0.2">
      <c r="A613" t="s">
        <v>1524</v>
      </c>
      <c r="B613" s="15" t="s">
        <v>1672</v>
      </c>
      <c r="C613" s="15" t="s">
        <v>1675</v>
      </c>
      <c r="D613" t="s">
        <v>550</v>
      </c>
      <c r="E613" t="s">
        <v>1521</v>
      </c>
      <c r="F613" s="14"/>
      <c r="G613" s="15" t="s">
        <v>158</v>
      </c>
      <c r="H613" s="14" t="s">
        <v>1694</v>
      </c>
      <c r="I613" s="15" t="s">
        <v>1809</v>
      </c>
      <c r="J613" s="14"/>
      <c r="K613" s="14"/>
      <c r="L613" s="14"/>
      <c r="M613" s="15"/>
      <c r="N613" s="14"/>
      <c r="O613" s="17" t="s">
        <v>1810</v>
      </c>
      <c r="P613" s="14"/>
      <c r="Q613" s="14"/>
      <c r="R613" s="14"/>
      <c r="S613" s="14"/>
      <c r="T613" s="14">
        <v>4</v>
      </c>
      <c r="U613" s="14"/>
      <c r="V613" s="12" t="s">
        <v>1776</v>
      </c>
      <c r="W613" s="15">
        <v>35</v>
      </c>
      <c r="X613" s="12" t="s">
        <v>1730</v>
      </c>
      <c r="Y613" s="14"/>
      <c r="Z613" s="14">
        <v>0</v>
      </c>
      <c r="AA613" s="14"/>
      <c r="AB613" s="14"/>
      <c r="AC613" s="14"/>
      <c r="AD613" s="14"/>
      <c r="AE613" s="14"/>
      <c r="AF613" s="14" t="s">
        <v>158</v>
      </c>
      <c r="AG613" s="14" t="s">
        <v>1686</v>
      </c>
      <c r="AH613" s="14">
        <v>1440</v>
      </c>
      <c r="AI613" s="14" t="s">
        <v>1694</v>
      </c>
      <c r="AJ613" s="15" t="s">
        <v>1674</v>
      </c>
      <c r="AK613" s="15">
        <v>67.302999999999997</v>
      </c>
      <c r="AL613" s="14" t="s">
        <v>1806</v>
      </c>
      <c r="AM613">
        <v>6.1400000000000006</v>
      </c>
      <c r="AN613" s="15">
        <v>4</v>
      </c>
      <c r="AO613" s="15">
        <v>100</v>
      </c>
      <c r="AP613" s="15">
        <v>25.11</v>
      </c>
      <c r="AQ613" s="14" t="s">
        <v>1812</v>
      </c>
      <c r="AR613" s="15" t="s">
        <v>1681</v>
      </c>
    </row>
    <row r="614" spans="1:44" x14ac:dyDescent="0.2">
      <c r="A614" t="s">
        <v>1524</v>
      </c>
      <c r="B614" s="15" t="s">
        <v>1672</v>
      </c>
      <c r="C614" s="15" t="s">
        <v>1675</v>
      </c>
      <c r="D614" t="s">
        <v>550</v>
      </c>
      <c r="E614" t="s">
        <v>1521</v>
      </c>
      <c r="F614" s="14"/>
      <c r="G614" s="15" t="s">
        <v>158</v>
      </c>
      <c r="H614" s="14" t="s">
        <v>1694</v>
      </c>
      <c r="I614" s="15" t="s">
        <v>1809</v>
      </c>
      <c r="J614" s="14"/>
      <c r="K614" s="14"/>
      <c r="L614" s="14"/>
      <c r="M614" s="15"/>
      <c r="N614" s="14"/>
      <c r="O614" s="17" t="s">
        <v>1810</v>
      </c>
      <c r="P614" s="14"/>
      <c r="Q614" s="14"/>
      <c r="R614" s="14"/>
      <c r="S614" s="14"/>
      <c r="T614" s="14">
        <v>4</v>
      </c>
      <c r="U614" s="14"/>
      <c r="V614" s="12" t="s">
        <v>1776</v>
      </c>
      <c r="W614" s="15">
        <v>35</v>
      </c>
      <c r="X614" s="12" t="s">
        <v>1730</v>
      </c>
      <c r="Y614" s="14"/>
      <c r="Z614" s="14">
        <v>0</v>
      </c>
      <c r="AA614" s="14"/>
      <c r="AB614" s="14"/>
      <c r="AC614" s="14"/>
      <c r="AD614" s="14"/>
      <c r="AE614" s="14"/>
      <c r="AF614" s="14" t="s">
        <v>158</v>
      </c>
      <c r="AG614" s="14" t="s">
        <v>1686</v>
      </c>
      <c r="AH614" s="14">
        <v>1440</v>
      </c>
      <c r="AI614" s="14" t="s">
        <v>1694</v>
      </c>
      <c r="AJ614" s="15" t="s">
        <v>1674</v>
      </c>
      <c r="AK614" s="15">
        <v>68.180000000000007</v>
      </c>
      <c r="AL614" s="14" t="s">
        <v>1806</v>
      </c>
      <c r="AM614">
        <v>7.1929999999999978</v>
      </c>
      <c r="AN614" s="15">
        <v>4</v>
      </c>
      <c r="AO614" s="15">
        <v>100</v>
      </c>
      <c r="AP614" s="15">
        <v>26.97</v>
      </c>
      <c r="AQ614" s="14" t="s">
        <v>1812</v>
      </c>
      <c r="AR614" s="15" t="s">
        <v>1681</v>
      </c>
    </row>
    <row r="615" spans="1:44" x14ac:dyDescent="0.2">
      <c r="A615" t="s">
        <v>1524</v>
      </c>
      <c r="B615" s="15" t="s">
        <v>1672</v>
      </c>
      <c r="C615" s="15" t="s">
        <v>1675</v>
      </c>
      <c r="D615" t="s">
        <v>550</v>
      </c>
      <c r="E615" t="s">
        <v>1521</v>
      </c>
      <c r="F615" s="14"/>
      <c r="G615" s="15" t="s">
        <v>158</v>
      </c>
      <c r="H615" s="14" t="s">
        <v>1694</v>
      </c>
      <c r="I615" s="15" t="s">
        <v>1809</v>
      </c>
      <c r="J615" s="14"/>
      <c r="K615" s="14"/>
      <c r="L615" s="14"/>
      <c r="M615" s="15"/>
      <c r="N615" s="14"/>
      <c r="O615" s="17" t="s">
        <v>1810</v>
      </c>
      <c r="P615" s="14"/>
      <c r="Q615" s="14"/>
      <c r="R615" s="14"/>
      <c r="S615" s="14"/>
      <c r="T615" s="14">
        <v>4</v>
      </c>
      <c r="U615" s="14"/>
      <c r="V615" s="12" t="s">
        <v>1776</v>
      </c>
      <c r="W615" s="15">
        <v>35</v>
      </c>
      <c r="X615" s="12" t="s">
        <v>1730</v>
      </c>
      <c r="Y615" s="14"/>
      <c r="Z615" s="14">
        <v>0</v>
      </c>
      <c r="AA615" s="14"/>
      <c r="AB615" s="14"/>
      <c r="AC615" s="14"/>
      <c r="AD615" s="14"/>
      <c r="AE615" s="14"/>
      <c r="AF615" s="14" t="s">
        <v>158</v>
      </c>
      <c r="AG615" s="14" t="s">
        <v>1686</v>
      </c>
      <c r="AH615" s="14">
        <v>1440</v>
      </c>
      <c r="AI615" s="14" t="s">
        <v>1694</v>
      </c>
      <c r="AJ615" s="15" t="s">
        <v>1674</v>
      </c>
      <c r="AK615" s="15">
        <v>68.180000000000007</v>
      </c>
      <c r="AL615" s="14" t="s">
        <v>1806</v>
      </c>
      <c r="AM615">
        <v>7.0169999999999959</v>
      </c>
      <c r="AN615" s="15">
        <v>4</v>
      </c>
      <c r="AO615" s="15">
        <v>100</v>
      </c>
      <c r="AP615" s="15">
        <v>29.03</v>
      </c>
      <c r="AQ615" s="14" t="s">
        <v>1812</v>
      </c>
      <c r="AR615" s="15" t="s">
        <v>1681</v>
      </c>
    </row>
    <row r="616" spans="1:44" s="14" customFormat="1" x14ac:dyDescent="0.2">
      <c r="A616" s="14" t="s">
        <v>1524</v>
      </c>
      <c r="B616" s="15" t="s">
        <v>1672</v>
      </c>
      <c r="C616" s="15" t="s">
        <v>1675</v>
      </c>
      <c r="D616" s="14" t="s">
        <v>550</v>
      </c>
      <c r="E616" s="14" t="s">
        <v>1521</v>
      </c>
      <c r="G616" s="15" t="s">
        <v>158</v>
      </c>
      <c r="H616" s="14" t="s">
        <v>1694</v>
      </c>
      <c r="I616" s="15" t="s">
        <v>1809</v>
      </c>
      <c r="M616" s="15"/>
      <c r="O616" s="17" t="s">
        <v>1810</v>
      </c>
      <c r="T616" s="14">
        <v>4</v>
      </c>
      <c r="V616" s="12" t="s">
        <v>1776</v>
      </c>
      <c r="W616" s="15">
        <v>1.0640000000000001</v>
      </c>
      <c r="X616" s="12" t="s">
        <v>1776</v>
      </c>
      <c r="AF616" s="14" t="s">
        <v>158</v>
      </c>
      <c r="AG616" s="14" t="s">
        <v>1686</v>
      </c>
      <c r="AH616" s="14">
        <v>1440</v>
      </c>
      <c r="AI616" s="14" t="s">
        <v>1694</v>
      </c>
      <c r="AJ616" s="15" t="s">
        <v>1674</v>
      </c>
      <c r="AK616" s="15">
        <v>0</v>
      </c>
      <c r="AL616" s="14" t="s">
        <v>1806</v>
      </c>
      <c r="AM616" s="14">
        <v>0</v>
      </c>
      <c r="AN616" s="15">
        <v>4</v>
      </c>
      <c r="AO616" s="15">
        <v>100</v>
      </c>
      <c r="AP616" s="15">
        <v>-1.0640000000000001</v>
      </c>
      <c r="AQ616" s="14" t="s">
        <v>1828</v>
      </c>
      <c r="AR616" s="15" t="s">
        <v>1736</v>
      </c>
    </row>
    <row r="617" spans="1:44" s="14" customFormat="1" x14ac:dyDescent="0.2">
      <c r="A617" s="14" t="s">
        <v>1524</v>
      </c>
      <c r="B617" s="15" t="s">
        <v>1672</v>
      </c>
      <c r="C617" s="15" t="s">
        <v>1675</v>
      </c>
      <c r="D617" s="14" t="s">
        <v>550</v>
      </c>
      <c r="E617" s="14" t="s">
        <v>1521</v>
      </c>
      <c r="G617" s="15" t="s">
        <v>158</v>
      </c>
      <c r="H617" s="14" t="s">
        <v>1694</v>
      </c>
      <c r="I617" s="15" t="s">
        <v>1809</v>
      </c>
      <c r="M617" s="15"/>
      <c r="O617" s="17" t="s">
        <v>1810</v>
      </c>
      <c r="T617" s="14">
        <v>4</v>
      </c>
      <c r="V617" s="12" t="s">
        <v>1776</v>
      </c>
      <c r="W617" s="15">
        <v>13.377000000000001</v>
      </c>
      <c r="X617" s="12" t="s">
        <v>1776</v>
      </c>
      <c r="AF617" s="14" t="s">
        <v>158</v>
      </c>
      <c r="AG617" s="14" t="s">
        <v>1686</v>
      </c>
      <c r="AH617" s="14">
        <v>1440</v>
      </c>
      <c r="AI617" s="14" t="s">
        <v>1694</v>
      </c>
      <c r="AJ617" s="15" t="s">
        <v>1674</v>
      </c>
      <c r="AK617" s="15">
        <v>0</v>
      </c>
      <c r="AL617" s="14" t="s">
        <v>1806</v>
      </c>
      <c r="AM617" s="14">
        <v>0</v>
      </c>
      <c r="AN617" s="15">
        <v>4</v>
      </c>
      <c r="AO617" s="15">
        <v>100</v>
      </c>
      <c r="AP617" s="15">
        <v>-13.377000000000001</v>
      </c>
      <c r="AQ617" s="14" t="s">
        <v>1828</v>
      </c>
      <c r="AR617" s="15" t="s">
        <v>1736</v>
      </c>
    </row>
    <row r="618" spans="1:44" s="14" customFormat="1" x14ac:dyDescent="0.2">
      <c r="A618" s="14" t="s">
        <v>1524</v>
      </c>
      <c r="B618" s="15" t="s">
        <v>1672</v>
      </c>
      <c r="C618" s="15" t="s">
        <v>1675</v>
      </c>
      <c r="D618" s="14" t="s">
        <v>550</v>
      </c>
      <c r="E618" s="14" t="s">
        <v>1521</v>
      </c>
      <c r="G618" s="15" t="s">
        <v>158</v>
      </c>
      <c r="H618" s="14" t="s">
        <v>1694</v>
      </c>
      <c r="I618" s="15" t="s">
        <v>1809</v>
      </c>
      <c r="M618" s="15"/>
      <c r="O618" s="17" t="s">
        <v>1810</v>
      </c>
      <c r="T618" s="14">
        <v>4</v>
      </c>
      <c r="V618" s="12" t="s">
        <v>1776</v>
      </c>
      <c r="W618" s="15">
        <v>27.908999999999999</v>
      </c>
      <c r="X618" s="12" t="s">
        <v>1776</v>
      </c>
      <c r="AF618" s="14" t="s">
        <v>158</v>
      </c>
      <c r="AG618" s="14" t="s">
        <v>1686</v>
      </c>
      <c r="AH618" s="14">
        <v>1440</v>
      </c>
      <c r="AI618" s="14" t="s">
        <v>1694</v>
      </c>
      <c r="AJ618" s="15" t="s">
        <v>1674</v>
      </c>
      <c r="AK618" s="15">
        <v>2.08</v>
      </c>
      <c r="AL618" s="14" t="s">
        <v>1806</v>
      </c>
      <c r="AM618" s="14">
        <v>2.71</v>
      </c>
      <c r="AN618" s="15">
        <v>4</v>
      </c>
      <c r="AO618" s="15">
        <v>100</v>
      </c>
      <c r="AP618" s="15">
        <v>-27.908999999999999</v>
      </c>
      <c r="AQ618" s="14" t="s">
        <v>1828</v>
      </c>
      <c r="AR618" s="15" t="s">
        <v>1736</v>
      </c>
    </row>
    <row r="619" spans="1:44" s="14" customFormat="1" x14ac:dyDescent="0.2">
      <c r="A619" s="14" t="s">
        <v>1524</v>
      </c>
      <c r="B619" s="15" t="s">
        <v>1672</v>
      </c>
      <c r="C619" s="15" t="s">
        <v>1675</v>
      </c>
      <c r="D619" s="14" t="s">
        <v>550</v>
      </c>
      <c r="E619" s="14" t="s">
        <v>1521</v>
      </c>
      <c r="G619" s="15" t="s">
        <v>158</v>
      </c>
      <c r="H619" s="14" t="s">
        <v>1694</v>
      </c>
      <c r="I619" s="15" t="s">
        <v>1809</v>
      </c>
      <c r="M619" s="15"/>
      <c r="O619" s="17" t="s">
        <v>1810</v>
      </c>
      <c r="T619" s="14">
        <v>4</v>
      </c>
      <c r="V619" s="12" t="s">
        <v>1776</v>
      </c>
      <c r="W619" s="15">
        <v>35.356999999999999</v>
      </c>
      <c r="X619" s="12" t="s">
        <v>1776</v>
      </c>
      <c r="AF619" s="14" t="s">
        <v>158</v>
      </c>
      <c r="AG619" s="14" t="s">
        <v>1686</v>
      </c>
      <c r="AH619" s="14">
        <v>1440</v>
      </c>
      <c r="AI619" s="14" t="s">
        <v>1694</v>
      </c>
      <c r="AJ619" s="15" t="s">
        <v>1674</v>
      </c>
      <c r="AK619" s="15">
        <v>8.6340000000000003</v>
      </c>
      <c r="AL619" s="14" t="s">
        <v>1806</v>
      </c>
      <c r="AM619" s="14">
        <v>2.7729999999999997</v>
      </c>
      <c r="AN619" s="15">
        <v>4</v>
      </c>
      <c r="AO619" s="15">
        <v>100</v>
      </c>
      <c r="AP619" s="15">
        <v>-35.356999999999999</v>
      </c>
      <c r="AQ619" s="14" t="s">
        <v>1828</v>
      </c>
      <c r="AR619" s="15" t="s">
        <v>1736</v>
      </c>
    </row>
    <row r="620" spans="1:44" s="14" customFormat="1" x14ac:dyDescent="0.2">
      <c r="A620" s="14" t="s">
        <v>1524</v>
      </c>
      <c r="B620" s="15" t="s">
        <v>1672</v>
      </c>
      <c r="C620" s="15" t="s">
        <v>1675</v>
      </c>
      <c r="D620" s="14" t="s">
        <v>550</v>
      </c>
      <c r="E620" s="14" t="s">
        <v>1521</v>
      </c>
      <c r="G620" s="15" t="s">
        <v>158</v>
      </c>
      <c r="H620" s="14" t="s">
        <v>1694</v>
      </c>
      <c r="I620" s="15" t="s">
        <v>1809</v>
      </c>
      <c r="M620" s="15"/>
      <c r="O620" s="17" t="s">
        <v>1810</v>
      </c>
      <c r="T620" s="14">
        <v>4</v>
      </c>
      <c r="V620" s="12" t="s">
        <v>1776</v>
      </c>
      <c r="W620" s="15">
        <v>42.091000000000001</v>
      </c>
      <c r="X620" s="12" t="s">
        <v>1776</v>
      </c>
      <c r="AF620" s="14" t="s">
        <v>158</v>
      </c>
      <c r="AG620" s="14" t="s">
        <v>1686</v>
      </c>
      <c r="AH620" s="14">
        <v>1440</v>
      </c>
      <c r="AI620" s="14" t="s">
        <v>1694</v>
      </c>
      <c r="AJ620" s="15" t="s">
        <v>1674</v>
      </c>
      <c r="AK620" s="15">
        <v>21.744</v>
      </c>
      <c r="AL620" s="14" t="s">
        <v>1806</v>
      </c>
      <c r="AM620" s="14">
        <v>10.84</v>
      </c>
      <c r="AN620" s="15">
        <v>4</v>
      </c>
      <c r="AO620" s="15">
        <v>100</v>
      </c>
      <c r="AP620" s="15">
        <v>-42.091000000000001</v>
      </c>
      <c r="AQ620" s="14" t="s">
        <v>1828</v>
      </c>
      <c r="AR620" s="15" t="s">
        <v>1736</v>
      </c>
    </row>
    <row r="621" spans="1:44" s="14" customFormat="1" x14ac:dyDescent="0.2">
      <c r="A621" s="14" t="s">
        <v>1524</v>
      </c>
      <c r="B621" s="15" t="s">
        <v>1672</v>
      </c>
      <c r="C621" s="15" t="s">
        <v>1675</v>
      </c>
      <c r="D621" s="14" t="s">
        <v>550</v>
      </c>
      <c r="E621" s="14" t="s">
        <v>1521</v>
      </c>
      <c r="G621" s="15" t="s">
        <v>158</v>
      </c>
      <c r="H621" s="14" t="s">
        <v>1694</v>
      </c>
      <c r="I621" s="15" t="s">
        <v>1809</v>
      </c>
      <c r="M621" s="15"/>
      <c r="O621" s="17" t="s">
        <v>1810</v>
      </c>
      <c r="T621" s="14">
        <v>4</v>
      </c>
      <c r="V621" s="12" t="s">
        <v>1776</v>
      </c>
      <c r="W621" s="15">
        <v>49.174999999999997</v>
      </c>
      <c r="X621" s="12" t="s">
        <v>1776</v>
      </c>
      <c r="AF621" s="14" t="s">
        <v>158</v>
      </c>
      <c r="AG621" s="14" t="s">
        <v>1686</v>
      </c>
      <c r="AH621" s="14">
        <v>1440</v>
      </c>
      <c r="AI621" s="14" t="s">
        <v>1694</v>
      </c>
      <c r="AJ621" s="15" t="s">
        <v>1674</v>
      </c>
      <c r="AK621" s="15">
        <v>29.055</v>
      </c>
      <c r="AL621" s="14" t="s">
        <v>1806</v>
      </c>
      <c r="AM621" s="14">
        <v>9.5799999999999983</v>
      </c>
      <c r="AN621" s="15">
        <v>4</v>
      </c>
      <c r="AO621" s="15">
        <v>100</v>
      </c>
      <c r="AP621" s="15">
        <v>-49.174999999999997</v>
      </c>
      <c r="AQ621" s="14" t="s">
        <v>1828</v>
      </c>
      <c r="AR621" s="15" t="s">
        <v>1736</v>
      </c>
    </row>
    <row r="622" spans="1:44" s="14" customFormat="1" x14ac:dyDescent="0.2">
      <c r="A622" s="14" t="s">
        <v>1524</v>
      </c>
      <c r="B622" s="15" t="s">
        <v>1672</v>
      </c>
      <c r="C622" s="15" t="s">
        <v>1675</v>
      </c>
      <c r="D622" s="14" t="s">
        <v>550</v>
      </c>
      <c r="E622" s="14" t="s">
        <v>1521</v>
      </c>
      <c r="G622" s="15" t="s">
        <v>158</v>
      </c>
      <c r="H622" s="14" t="s">
        <v>1694</v>
      </c>
      <c r="I622" s="15" t="s">
        <v>1809</v>
      </c>
      <c r="M622" s="15"/>
      <c r="O622" s="17" t="s">
        <v>1810</v>
      </c>
      <c r="T622" s="14">
        <v>4</v>
      </c>
      <c r="V622" s="12" t="s">
        <v>1776</v>
      </c>
      <c r="W622" s="15">
        <v>55.558999999999997</v>
      </c>
      <c r="X622" s="12" t="s">
        <v>1776</v>
      </c>
      <c r="AF622" s="14" t="s">
        <v>158</v>
      </c>
      <c r="AG622" s="14" t="s">
        <v>1686</v>
      </c>
      <c r="AH622" s="14">
        <v>1440</v>
      </c>
      <c r="AI622" s="14" t="s">
        <v>1694</v>
      </c>
      <c r="AJ622" s="15" t="s">
        <v>1674</v>
      </c>
      <c r="AK622" s="15">
        <v>39.643000000000001</v>
      </c>
      <c r="AL622" s="14" t="s">
        <v>1806</v>
      </c>
      <c r="AM622" s="14">
        <v>5.2939999999999969</v>
      </c>
      <c r="AN622" s="15">
        <v>4</v>
      </c>
      <c r="AO622" s="15">
        <v>100</v>
      </c>
      <c r="AP622" s="15">
        <v>-55.558999999999997</v>
      </c>
      <c r="AQ622" s="14" t="s">
        <v>1828</v>
      </c>
      <c r="AR622" s="15" t="s">
        <v>1736</v>
      </c>
    </row>
    <row r="623" spans="1:44" s="14" customFormat="1" x14ac:dyDescent="0.2">
      <c r="A623" s="14" t="s">
        <v>1524</v>
      </c>
      <c r="B623" s="15" t="s">
        <v>1672</v>
      </c>
      <c r="C623" s="15" t="s">
        <v>1675</v>
      </c>
      <c r="D623" s="14" t="s">
        <v>550</v>
      </c>
      <c r="E623" s="14" t="s">
        <v>1521</v>
      </c>
      <c r="G623" s="15" t="s">
        <v>158</v>
      </c>
      <c r="H623" s="14" t="s">
        <v>1694</v>
      </c>
      <c r="I623" s="15" t="s">
        <v>1809</v>
      </c>
      <c r="M623" s="15"/>
      <c r="O623" s="17" t="s">
        <v>1810</v>
      </c>
      <c r="T623" s="14">
        <v>4</v>
      </c>
      <c r="V623" s="12" t="s">
        <v>1776</v>
      </c>
      <c r="W623" s="15">
        <v>69.733999999999995</v>
      </c>
      <c r="X623" s="12" t="s">
        <v>1776</v>
      </c>
      <c r="AF623" s="14" t="s">
        <v>158</v>
      </c>
      <c r="AG623" s="14" t="s">
        <v>1686</v>
      </c>
      <c r="AH623" s="14">
        <v>1440</v>
      </c>
      <c r="AI623" s="14" t="s">
        <v>1694</v>
      </c>
      <c r="AJ623" s="15" t="s">
        <v>1674</v>
      </c>
      <c r="AK623" s="15">
        <v>55.273000000000003</v>
      </c>
      <c r="AL623" s="14" t="s">
        <v>1806</v>
      </c>
      <c r="AM623" s="14">
        <v>5.7980000000000018</v>
      </c>
      <c r="AN623" s="15">
        <v>4</v>
      </c>
      <c r="AO623" s="15">
        <v>100</v>
      </c>
      <c r="AP623" s="15">
        <v>-69.733999999999995</v>
      </c>
      <c r="AQ623" s="14" t="s">
        <v>1828</v>
      </c>
      <c r="AR623" s="15" t="s">
        <v>1736</v>
      </c>
    </row>
    <row r="624" spans="1:44" s="14" customFormat="1" x14ac:dyDescent="0.2">
      <c r="A624" s="14" t="s">
        <v>1524</v>
      </c>
      <c r="B624" s="15" t="s">
        <v>1672</v>
      </c>
      <c r="C624" s="15" t="s">
        <v>1675</v>
      </c>
      <c r="D624" s="14" t="s">
        <v>550</v>
      </c>
      <c r="E624" s="14" t="s">
        <v>1521</v>
      </c>
      <c r="G624" s="15" t="s">
        <v>158</v>
      </c>
      <c r="H624" s="14" t="s">
        <v>1694</v>
      </c>
      <c r="I624" s="15" t="s">
        <v>1809</v>
      </c>
      <c r="M624" s="15"/>
      <c r="O624" s="17" t="s">
        <v>1810</v>
      </c>
      <c r="T624" s="14">
        <v>4</v>
      </c>
      <c r="V624" s="12" t="s">
        <v>1776</v>
      </c>
      <c r="W624" s="15">
        <v>83.909000000000006</v>
      </c>
      <c r="X624" s="12" t="s">
        <v>1776</v>
      </c>
      <c r="AF624" s="14" t="s">
        <v>158</v>
      </c>
      <c r="AG624" s="14" t="s">
        <v>1686</v>
      </c>
      <c r="AH624" s="14">
        <v>1440</v>
      </c>
      <c r="AI624" s="14" t="s">
        <v>1694</v>
      </c>
      <c r="AJ624" s="15" t="s">
        <v>1674</v>
      </c>
      <c r="AK624" s="15">
        <v>55.777000000000001</v>
      </c>
      <c r="AL624" s="14" t="s">
        <v>1806</v>
      </c>
      <c r="AM624" s="14">
        <v>15.126000000000005</v>
      </c>
      <c r="AN624" s="15">
        <v>4</v>
      </c>
      <c r="AO624" s="15">
        <v>100</v>
      </c>
      <c r="AP624" s="15">
        <v>-83.909000000000006</v>
      </c>
      <c r="AQ624" s="14" t="s">
        <v>1828</v>
      </c>
      <c r="AR624" s="15" t="s">
        <v>1736</v>
      </c>
    </row>
    <row r="625" spans="1:45" s="14" customFormat="1" x14ac:dyDescent="0.2">
      <c r="A625" s="14" t="s">
        <v>1524</v>
      </c>
      <c r="B625" s="15" t="s">
        <v>1672</v>
      </c>
      <c r="C625" s="15" t="s">
        <v>1675</v>
      </c>
      <c r="D625" s="14" t="s">
        <v>550</v>
      </c>
      <c r="E625" s="14" t="s">
        <v>1521</v>
      </c>
      <c r="G625" s="15" t="s">
        <v>158</v>
      </c>
      <c r="H625" s="14" t="s">
        <v>1694</v>
      </c>
      <c r="I625" s="15" t="s">
        <v>1809</v>
      </c>
      <c r="M625" s="15"/>
      <c r="O625" s="17" t="s">
        <v>1810</v>
      </c>
      <c r="T625" s="14">
        <v>4</v>
      </c>
      <c r="V625" s="12" t="s">
        <v>1776</v>
      </c>
      <c r="W625" s="15">
        <v>97.733999999999995</v>
      </c>
      <c r="X625" s="12" t="s">
        <v>1776</v>
      </c>
      <c r="AF625" s="14" t="s">
        <v>158</v>
      </c>
      <c r="AG625" s="14" t="s">
        <v>1686</v>
      </c>
      <c r="AH625" s="14">
        <v>1440</v>
      </c>
      <c r="AI625" s="14" t="s">
        <v>1694</v>
      </c>
      <c r="AJ625" s="15" t="s">
        <v>1674</v>
      </c>
      <c r="AK625" s="15">
        <v>65.861000000000004</v>
      </c>
      <c r="AL625" s="14" t="s">
        <v>1806</v>
      </c>
      <c r="AM625" s="14">
        <v>4.034000000000006</v>
      </c>
      <c r="AN625" s="15">
        <v>4</v>
      </c>
      <c r="AO625" s="15">
        <v>100</v>
      </c>
      <c r="AP625" s="15">
        <v>-97.733999999999995</v>
      </c>
      <c r="AQ625" s="14" t="s">
        <v>1828</v>
      </c>
      <c r="AR625" s="15" t="s">
        <v>1736</v>
      </c>
    </row>
    <row r="626" spans="1:45" s="14" customFormat="1" x14ac:dyDescent="0.2">
      <c r="A626" s="14" t="s">
        <v>1524</v>
      </c>
      <c r="B626" s="15" t="s">
        <v>1672</v>
      </c>
      <c r="C626" s="15" t="s">
        <v>1675</v>
      </c>
      <c r="D626" s="14" t="s">
        <v>550</v>
      </c>
      <c r="E626" s="14" t="s">
        <v>1521</v>
      </c>
      <c r="G626" s="15" t="s">
        <v>158</v>
      </c>
      <c r="H626" s="14" t="s">
        <v>1694</v>
      </c>
      <c r="I626" s="15" t="s">
        <v>1809</v>
      </c>
      <c r="M626" s="15"/>
      <c r="O626" s="17" t="s">
        <v>1810</v>
      </c>
      <c r="T626" s="14">
        <v>4</v>
      </c>
      <c r="V626" s="12" t="s">
        <v>1776</v>
      </c>
      <c r="W626" s="15">
        <v>111.90900000000001</v>
      </c>
      <c r="X626" s="12" t="s">
        <v>1776</v>
      </c>
      <c r="AF626" s="14" t="s">
        <v>158</v>
      </c>
      <c r="AG626" s="14" t="s">
        <v>1686</v>
      </c>
      <c r="AH626" s="14">
        <v>1440</v>
      </c>
      <c r="AI626" s="14" t="s">
        <v>1694</v>
      </c>
      <c r="AJ626" s="15" t="s">
        <v>1674</v>
      </c>
      <c r="AK626" s="15">
        <v>62.835999999999999</v>
      </c>
      <c r="AL626" s="14" t="s">
        <v>1806</v>
      </c>
      <c r="AM626" s="14">
        <v>5.5459999999999923</v>
      </c>
      <c r="AN626" s="15">
        <v>4</v>
      </c>
      <c r="AO626" s="15">
        <v>100</v>
      </c>
      <c r="AP626" s="15">
        <v>-111.90900000000001</v>
      </c>
      <c r="AQ626" s="14" t="s">
        <v>1828</v>
      </c>
      <c r="AR626" s="15" t="s">
        <v>1736</v>
      </c>
    </row>
    <row r="627" spans="1:45" x14ac:dyDescent="0.2">
      <c r="A627" s="14" t="s">
        <v>1524</v>
      </c>
      <c r="B627" s="15" t="s">
        <v>1672</v>
      </c>
      <c r="C627" s="15" t="s">
        <v>1675</v>
      </c>
      <c r="D627" s="14" t="s">
        <v>550</v>
      </c>
      <c r="E627" s="14" t="s">
        <v>1521</v>
      </c>
      <c r="F627" s="14"/>
      <c r="G627" s="15" t="s">
        <v>158</v>
      </c>
      <c r="H627" s="14" t="s">
        <v>1694</v>
      </c>
      <c r="I627" s="15" t="s">
        <v>1809</v>
      </c>
      <c r="J627" s="14"/>
      <c r="K627" s="14"/>
      <c r="L627" s="14"/>
      <c r="M627" s="15"/>
      <c r="N627" s="14"/>
      <c r="O627" s="17" t="s">
        <v>1810</v>
      </c>
      <c r="P627" s="14"/>
      <c r="Q627" s="14"/>
      <c r="R627" s="14"/>
      <c r="S627" s="14"/>
      <c r="T627" s="14">
        <v>4</v>
      </c>
      <c r="U627" s="14"/>
      <c r="V627" s="12" t="s">
        <v>1776</v>
      </c>
      <c r="W627" s="15">
        <v>126.09099999999999</v>
      </c>
      <c r="X627" s="12" t="s">
        <v>1776</v>
      </c>
      <c r="Y627" s="14"/>
      <c r="Z627" s="14"/>
      <c r="AA627" s="14"/>
      <c r="AB627" s="14"/>
      <c r="AC627" s="14"/>
      <c r="AD627" s="14"/>
      <c r="AE627" s="14"/>
      <c r="AF627" s="14" t="s">
        <v>158</v>
      </c>
      <c r="AG627" s="14" t="s">
        <v>1686</v>
      </c>
      <c r="AH627" s="14">
        <v>1440</v>
      </c>
      <c r="AI627" s="14" t="s">
        <v>1694</v>
      </c>
      <c r="AJ627" s="15" t="s">
        <v>1674</v>
      </c>
      <c r="AK627" s="15">
        <v>64.600999999999999</v>
      </c>
      <c r="AL627" s="14" t="s">
        <v>1806</v>
      </c>
      <c r="AM627" s="14">
        <v>5.0420000000000016</v>
      </c>
      <c r="AN627" s="15">
        <v>4</v>
      </c>
      <c r="AO627" s="15">
        <v>100</v>
      </c>
      <c r="AP627" s="15">
        <v>-126.09099999999999</v>
      </c>
      <c r="AQ627" s="14" t="s">
        <v>1828</v>
      </c>
      <c r="AR627" s="15" t="s">
        <v>1736</v>
      </c>
      <c r="AS627" s="14"/>
    </row>
    <row r="628" spans="1:45" x14ac:dyDescent="0.2">
      <c r="A628" s="14" t="s">
        <v>1524</v>
      </c>
      <c r="B628" s="15" t="s">
        <v>1672</v>
      </c>
      <c r="C628" s="15" t="s">
        <v>1675</v>
      </c>
      <c r="D628" s="14" t="s">
        <v>550</v>
      </c>
      <c r="E628" s="14" t="s">
        <v>1521</v>
      </c>
      <c r="F628" s="14"/>
      <c r="G628" s="15" t="s">
        <v>158</v>
      </c>
      <c r="H628" s="14" t="s">
        <v>1694</v>
      </c>
      <c r="I628" s="15" t="s">
        <v>1809</v>
      </c>
      <c r="J628" s="14"/>
      <c r="K628" s="14"/>
      <c r="L628" s="14"/>
      <c r="M628" s="15"/>
      <c r="N628" s="14"/>
      <c r="O628" s="17" t="s">
        <v>1810</v>
      </c>
      <c r="P628" s="14"/>
      <c r="Q628" s="14"/>
      <c r="R628" s="14"/>
      <c r="S628" s="14"/>
      <c r="T628" s="14">
        <v>4</v>
      </c>
      <c r="U628" s="14"/>
      <c r="V628" s="12" t="s">
        <v>1776</v>
      </c>
      <c r="W628" s="15">
        <v>138.495</v>
      </c>
      <c r="X628" s="12" t="s">
        <v>1776</v>
      </c>
      <c r="Y628" s="14"/>
      <c r="Z628" s="14"/>
      <c r="AA628" s="14"/>
      <c r="AB628" s="14"/>
      <c r="AC628" s="14"/>
      <c r="AD628" s="14"/>
      <c r="AE628" s="14"/>
      <c r="AF628" s="14" t="s">
        <v>158</v>
      </c>
      <c r="AG628" s="14" t="s">
        <v>1686</v>
      </c>
      <c r="AH628" s="14">
        <v>1440</v>
      </c>
      <c r="AI628" s="14" t="s">
        <v>1694</v>
      </c>
      <c r="AJ628" s="15" t="s">
        <v>1674</v>
      </c>
      <c r="AK628" s="15">
        <v>67.122</v>
      </c>
      <c r="AL628" s="14" t="s">
        <v>1806</v>
      </c>
      <c r="AM628" s="14">
        <v>11.092000000000006</v>
      </c>
      <c r="AN628" s="15">
        <v>4</v>
      </c>
      <c r="AO628" s="15">
        <v>100</v>
      </c>
      <c r="AP628" s="15">
        <v>-138.495</v>
      </c>
      <c r="AQ628" s="14" t="s">
        <v>1828</v>
      </c>
      <c r="AR628" s="15" t="s">
        <v>1736</v>
      </c>
      <c r="AS628" s="14"/>
    </row>
    <row r="629" spans="1:45" x14ac:dyDescent="0.2">
      <c r="A629" s="14" t="s">
        <v>1524</v>
      </c>
      <c r="B629" s="15" t="s">
        <v>1672</v>
      </c>
      <c r="C629" s="15" t="s">
        <v>1675</v>
      </c>
      <c r="D629" s="14" t="s">
        <v>550</v>
      </c>
      <c r="E629" s="14" t="s">
        <v>1521</v>
      </c>
      <c r="F629" s="14"/>
      <c r="G629" s="15" t="s">
        <v>158</v>
      </c>
      <c r="H629" s="14" t="s">
        <v>1694</v>
      </c>
      <c r="I629" s="15" t="s">
        <v>1809</v>
      </c>
      <c r="J629" s="14"/>
      <c r="K629" s="14"/>
      <c r="L629" s="14"/>
      <c r="M629" s="15"/>
      <c r="N629" s="14"/>
      <c r="O629" s="17" t="s">
        <v>1810</v>
      </c>
      <c r="P629" s="14"/>
      <c r="Q629" s="14"/>
      <c r="R629" s="14"/>
      <c r="S629" s="14"/>
      <c r="T629" s="14">
        <v>4</v>
      </c>
      <c r="U629" s="14"/>
      <c r="V629" s="12" t="s">
        <v>1776</v>
      </c>
      <c r="W629" s="15">
        <v>1.0640000000000001</v>
      </c>
      <c r="X629" s="12" t="s">
        <v>1730</v>
      </c>
      <c r="Y629" s="14"/>
      <c r="Z629" s="14"/>
      <c r="AA629" s="14"/>
      <c r="AB629" s="14"/>
      <c r="AC629" s="14"/>
      <c r="AD629" s="14"/>
      <c r="AE629" s="14"/>
      <c r="AF629" s="14" t="s">
        <v>158</v>
      </c>
      <c r="AG629" s="14" t="s">
        <v>1686</v>
      </c>
      <c r="AH629" s="14">
        <v>1440</v>
      </c>
      <c r="AI629" s="14" t="s">
        <v>1694</v>
      </c>
      <c r="AJ629" s="15" t="s">
        <v>1674</v>
      </c>
      <c r="AK629" s="15">
        <v>49.915999999999997</v>
      </c>
      <c r="AL629" s="14" t="s">
        <v>1806</v>
      </c>
      <c r="AM629" s="14">
        <v>5.5459999999999994</v>
      </c>
      <c r="AN629" s="15">
        <v>4</v>
      </c>
      <c r="AO629" s="15">
        <v>100</v>
      </c>
      <c r="AP629" s="15">
        <v>30</v>
      </c>
      <c r="AQ629" s="14" t="s">
        <v>1813</v>
      </c>
      <c r="AR629" s="15" t="s">
        <v>1736</v>
      </c>
      <c r="AS629" s="14"/>
    </row>
    <row r="630" spans="1:45" x14ac:dyDescent="0.2">
      <c r="A630" s="14" t="s">
        <v>1524</v>
      </c>
      <c r="B630" s="15" t="s">
        <v>1672</v>
      </c>
      <c r="C630" s="15" t="s">
        <v>1675</v>
      </c>
      <c r="D630" s="14" t="s">
        <v>550</v>
      </c>
      <c r="E630" s="14" t="s">
        <v>1521</v>
      </c>
      <c r="F630" s="14"/>
      <c r="G630" s="15" t="s">
        <v>158</v>
      </c>
      <c r="H630" s="14" t="s">
        <v>1694</v>
      </c>
      <c r="I630" s="15" t="s">
        <v>1809</v>
      </c>
      <c r="J630" s="14"/>
      <c r="K630" s="14"/>
      <c r="L630" s="14"/>
      <c r="M630" s="15"/>
      <c r="N630" s="14"/>
      <c r="O630" s="17" t="s">
        <v>1810</v>
      </c>
      <c r="P630" s="14"/>
      <c r="Q630" s="14"/>
      <c r="R630" s="14"/>
      <c r="S630" s="14"/>
      <c r="T630" s="14">
        <v>4</v>
      </c>
      <c r="U630" s="14"/>
      <c r="V630" s="12" t="s">
        <v>1776</v>
      </c>
      <c r="W630" s="15">
        <v>13.377000000000001</v>
      </c>
      <c r="X630" s="12" t="s">
        <v>1730</v>
      </c>
      <c r="Y630" s="14"/>
      <c r="Z630" s="14"/>
      <c r="AA630" s="14"/>
      <c r="AB630" s="14"/>
      <c r="AC630" s="14"/>
      <c r="AD630" s="14"/>
      <c r="AE630" s="14"/>
      <c r="AF630" s="14" t="s">
        <v>158</v>
      </c>
      <c r="AG630" s="14" t="s">
        <v>1686</v>
      </c>
      <c r="AH630" s="14">
        <v>1440</v>
      </c>
      <c r="AI630" s="14" t="s">
        <v>1694</v>
      </c>
      <c r="AJ630" s="15" t="s">
        <v>1674</v>
      </c>
      <c r="AK630" s="15">
        <v>59.811</v>
      </c>
      <c r="AL630" s="14" t="s">
        <v>1806</v>
      </c>
      <c r="AM630" s="14">
        <v>9.0760000000000005</v>
      </c>
      <c r="AN630" s="15">
        <v>4</v>
      </c>
      <c r="AO630" s="15">
        <v>100</v>
      </c>
      <c r="AP630" s="15">
        <v>30</v>
      </c>
      <c r="AQ630" s="14" t="s">
        <v>1813</v>
      </c>
      <c r="AR630" s="15" t="s">
        <v>1736</v>
      </c>
      <c r="AS630" s="14"/>
    </row>
    <row r="631" spans="1:45" x14ac:dyDescent="0.2">
      <c r="A631" s="14" t="s">
        <v>1524</v>
      </c>
      <c r="B631" s="15" t="s">
        <v>1672</v>
      </c>
      <c r="C631" s="15" t="s">
        <v>1675</v>
      </c>
      <c r="D631" s="14" t="s">
        <v>550</v>
      </c>
      <c r="E631" s="14" t="s">
        <v>1521</v>
      </c>
      <c r="F631" s="14"/>
      <c r="G631" s="15" t="s">
        <v>158</v>
      </c>
      <c r="H631" s="14" t="s">
        <v>1694</v>
      </c>
      <c r="I631" s="15" t="s">
        <v>1809</v>
      </c>
      <c r="J631" s="14"/>
      <c r="K631" s="14"/>
      <c r="L631" s="14"/>
      <c r="M631" s="15"/>
      <c r="N631" s="14"/>
      <c r="O631" s="17" t="s">
        <v>1810</v>
      </c>
      <c r="P631" s="14"/>
      <c r="Q631" s="14"/>
      <c r="R631" s="14"/>
      <c r="S631" s="14"/>
      <c r="T631" s="14">
        <v>4</v>
      </c>
      <c r="U631" s="14"/>
      <c r="V631" s="12" t="s">
        <v>1776</v>
      </c>
      <c r="W631" s="15">
        <v>27.908999999999999</v>
      </c>
      <c r="X631" s="12" t="s">
        <v>1730</v>
      </c>
      <c r="Y631" s="14"/>
      <c r="Z631" s="14"/>
      <c r="AA631" s="14"/>
      <c r="AB631" s="14"/>
      <c r="AC631" s="14"/>
      <c r="AD631" s="14"/>
      <c r="AE631" s="14"/>
      <c r="AF631" s="14" t="s">
        <v>158</v>
      </c>
      <c r="AG631" s="14" t="s">
        <v>1686</v>
      </c>
      <c r="AH631" s="14">
        <v>1440</v>
      </c>
      <c r="AI631" s="14" t="s">
        <v>1694</v>
      </c>
      <c r="AJ631" s="15" t="s">
        <v>1674</v>
      </c>
      <c r="AK631" s="15">
        <v>72.164000000000001</v>
      </c>
      <c r="AL631" s="14" t="s">
        <v>1806</v>
      </c>
      <c r="AM631" s="14">
        <v>6.3019999999999925</v>
      </c>
      <c r="AN631" s="15">
        <v>4</v>
      </c>
      <c r="AO631" s="15">
        <v>100</v>
      </c>
      <c r="AP631" s="15">
        <v>30</v>
      </c>
      <c r="AQ631" s="14" t="s">
        <v>1813</v>
      </c>
      <c r="AR631" s="15" t="s">
        <v>1736</v>
      </c>
      <c r="AS631" s="14"/>
    </row>
    <row r="632" spans="1:45" x14ac:dyDescent="0.2">
      <c r="A632" s="14" t="s">
        <v>1524</v>
      </c>
      <c r="B632" s="15" t="s">
        <v>1672</v>
      </c>
      <c r="C632" s="15" t="s">
        <v>1675</v>
      </c>
      <c r="D632" s="14" t="s">
        <v>550</v>
      </c>
      <c r="E632" s="14" t="s">
        <v>1521</v>
      </c>
      <c r="F632" s="14"/>
      <c r="G632" s="15" t="s">
        <v>158</v>
      </c>
      <c r="H632" s="14" t="s">
        <v>1694</v>
      </c>
      <c r="I632" s="15" t="s">
        <v>1809</v>
      </c>
      <c r="J632" s="14"/>
      <c r="K632" s="14"/>
      <c r="L632" s="14"/>
      <c r="M632" s="15"/>
      <c r="N632" s="14"/>
      <c r="O632" s="17" t="s">
        <v>1810</v>
      </c>
      <c r="P632" s="14"/>
      <c r="Q632" s="14"/>
      <c r="R632" s="14"/>
      <c r="S632" s="14"/>
      <c r="T632" s="14">
        <v>4</v>
      </c>
      <c r="U632" s="14"/>
      <c r="V632" s="12" t="s">
        <v>1776</v>
      </c>
      <c r="W632" s="15">
        <v>35.356999999999999</v>
      </c>
      <c r="X632" s="12" t="s">
        <v>1730</v>
      </c>
      <c r="Y632" s="14"/>
      <c r="Z632" s="14"/>
      <c r="AA632" s="14"/>
      <c r="AB632" s="14"/>
      <c r="AC632" s="14"/>
      <c r="AD632" s="14"/>
      <c r="AE632" s="14"/>
      <c r="AF632" s="14" t="s">
        <v>158</v>
      </c>
      <c r="AG632" s="14" t="s">
        <v>1686</v>
      </c>
      <c r="AH632" s="14">
        <v>1440</v>
      </c>
      <c r="AI632" s="14" t="s">
        <v>1694</v>
      </c>
      <c r="AJ632" s="15" t="s">
        <v>1674</v>
      </c>
      <c r="AK632" s="15">
        <v>71.66</v>
      </c>
      <c r="AL632" s="14" t="s">
        <v>1806</v>
      </c>
      <c r="AM632" s="14">
        <v>7.8160000000000025</v>
      </c>
      <c r="AN632" s="15">
        <v>4</v>
      </c>
      <c r="AO632" s="15">
        <v>100</v>
      </c>
      <c r="AP632" s="15">
        <v>30</v>
      </c>
      <c r="AQ632" s="14" t="s">
        <v>1813</v>
      </c>
      <c r="AR632" s="15" t="s">
        <v>1736</v>
      </c>
      <c r="AS632" s="14"/>
    </row>
    <row r="633" spans="1:45" x14ac:dyDescent="0.2">
      <c r="A633" s="14" t="s">
        <v>1524</v>
      </c>
      <c r="B633" s="15" t="s">
        <v>1672</v>
      </c>
      <c r="C633" s="15" t="s">
        <v>1675</v>
      </c>
      <c r="D633" s="14" t="s">
        <v>550</v>
      </c>
      <c r="E633" s="14" t="s">
        <v>1521</v>
      </c>
      <c r="F633" s="14"/>
      <c r="G633" s="15" t="s">
        <v>158</v>
      </c>
      <c r="H633" s="14" t="s">
        <v>1694</v>
      </c>
      <c r="I633" s="15" t="s">
        <v>1809</v>
      </c>
      <c r="J633" s="14"/>
      <c r="K633" s="14"/>
      <c r="L633" s="14"/>
      <c r="M633" s="15"/>
      <c r="N633" s="14"/>
      <c r="O633" s="17" t="s">
        <v>1810</v>
      </c>
      <c r="P633" s="14"/>
      <c r="Q633" s="14"/>
      <c r="R633" s="14"/>
      <c r="S633" s="14"/>
      <c r="T633" s="14">
        <v>4</v>
      </c>
      <c r="U633" s="14"/>
      <c r="V633" s="12" t="s">
        <v>1776</v>
      </c>
      <c r="W633" s="15">
        <v>42.091000000000001</v>
      </c>
      <c r="X633" s="12" t="s">
        <v>1730</v>
      </c>
      <c r="Y633" s="14"/>
      <c r="Z633" s="14"/>
      <c r="AA633" s="14"/>
      <c r="AB633" s="14"/>
      <c r="AC633" s="14"/>
      <c r="AD633" s="14"/>
      <c r="AE633" s="14"/>
      <c r="AF633" s="14" t="s">
        <v>158</v>
      </c>
      <c r="AG633" s="14" t="s">
        <v>1686</v>
      </c>
      <c r="AH633" s="14">
        <v>1440</v>
      </c>
      <c r="AI633" s="14" t="s">
        <v>1694</v>
      </c>
      <c r="AJ633" s="15" t="s">
        <v>1674</v>
      </c>
      <c r="AK633" s="15">
        <v>71.66</v>
      </c>
      <c r="AL633" s="14" t="s">
        <v>1806</v>
      </c>
      <c r="AM633" s="14">
        <v>11.847999999999999</v>
      </c>
      <c r="AN633" s="15">
        <v>4</v>
      </c>
      <c r="AO633" s="15">
        <v>100</v>
      </c>
      <c r="AP633" s="15">
        <v>30</v>
      </c>
      <c r="AQ633" s="14" t="s">
        <v>1813</v>
      </c>
      <c r="AR633" s="15" t="s">
        <v>1736</v>
      </c>
      <c r="AS633" s="14"/>
    </row>
    <row r="634" spans="1:45" x14ac:dyDescent="0.2">
      <c r="A634" s="14" t="s">
        <v>1524</v>
      </c>
      <c r="B634" s="15" t="s">
        <v>1672</v>
      </c>
      <c r="C634" s="15" t="s">
        <v>1675</v>
      </c>
      <c r="D634" s="14" t="s">
        <v>550</v>
      </c>
      <c r="E634" s="14" t="s">
        <v>1521</v>
      </c>
      <c r="F634" s="14"/>
      <c r="G634" s="15" t="s">
        <v>158</v>
      </c>
      <c r="H634" s="14" t="s">
        <v>1694</v>
      </c>
      <c r="I634" s="15" t="s">
        <v>1809</v>
      </c>
      <c r="J634" s="14"/>
      <c r="K634" s="14"/>
      <c r="L634" s="14"/>
      <c r="M634" s="15"/>
      <c r="N634" s="14"/>
      <c r="O634" s="17" t="s">
        <v>1810</v>
      </c>
      <c r="P634" s="14"/>
      <c r="Q634" s="14"/>
      <c r="R634" s="14"/>
      <c r="S634" s="14"/>
      <c r="T634" s="14">
        <v>4</v>
      </c>
      <c r="U634" s="14"/>
      <c r="V634" s="12" t="s">
        <v>1776</v>
      </c>
      <c r="W634" s="15">
        <v>49.174999999999997</v>
      </c>
      <c r="X634" s="12" t="s">
        <v>1730</v>
      </c>
      <c r="Y634" s="14"/>
      <c r="Z634" s="14"/>
      <c r="AA634" s="14"/>
      <c r="AB634" s="14"/>
      <c r="AC634" s="14"/>
      <c r="AD634" s="14"/>
      <c r="AE634" s="14"/>
      <c r="AF634" s="14" t="s">
        <v>158</v>
      </c>
      <c r="AG634" s="14" t="s">
        <v>1686</v>
      </c>
      <c r="AH634" s="14">
        <v>1440</v>
      </c>
      <c r="AI634" s="14" t="s">
        <v>1694</v>
      </c>
      <c r="AJ634" s="15" t="s">
        <v>1674</v>
      </c>
      <c r="AK634" s="15">
        <v>76.953999999999994</v>
      </c>
      <c r="AL634" s="14" t="s">
        <v>1806</v>
      </c>
      <c r="AM634" s="14">
        <v>6.5539999999999878</v>
      </c>
      <c r="AN634" s="15">
        <v>4</v>
      </c>
      <c r="AO634" s="15">
        <v>100</v>
      </c>
      <c r="AP634" s="15">
        <v>30</v>
      </c>
      <c r="AQ634" s="14" t="s">
        <v>1813</v>
      </c>
      <c r="AR634" s="15" t="s">
        <v>1736</v>
      </c>
      <c r="AS634" s="14"/>
    </row>
    <row r="635" spans="1:45" x14ac:dyDescent="0.2">
      <c r="A635" s="14" t="s">
        <v>1524</v>
      </c>
      <c r="B635" s="15" t="s">
        <v>1672</v>
      </c>
      <c r="C635" s="15" t="s">
        <v>1675</v>
      </c>
      <c r="D635" s="14" t="s">
        <v>550</v>
      </c>
      <c r="E635" s="14" t="s">
        <v>1521</v>
      </c>
      <c r="F635" s="14"/>
      <c r="G635" s="15" t="s">
        <v>158</v>
      </c>
      <c r="H635" s="14" t="s">
        <v>1694</v>
      </c>
      <c r="I635" s="15" t="s">
        <v>1809</v>
      </c>
      <c r="J635" s="14"/>
      <c r="K635" s="14"/>
      <c r="L635" s="14"/>
      <c r="M635" s="15"/>
      <c r="N635" s="14"/>
      <c r="O635" s="17" t="s">
        <v>1810</v>
      </c>
      <c r="P635" s="14"/>
      <c r="Q635" s="14"/>
      <c r="R635" s="14"/>
      <c r="S635" s="14"/>
      <c r="T635" s="14">
        <v>4</v>
      </c>
      <c r="U635" s="14"/>
      <c r="V635" s="12" t="s">
        <v>1776</v>
      </c>
      <c r="W635" s="15">
        <v>55.558999999999997</v>
      </c>
      <c r="X635" s="12" t="s">
        <v>1730</v>
      </c>
      <c r="Y635" s="14"/>
      <c r="Z635" s="14"/>
      <c r="AA635" s="14"/>
      <c r="AB635" s="14"/>
      <c r="AC635" s="14"/>
      <c r="AD635" s="14"/>
      <c r="AE635" s="14"/>
      <c r="AF635" s="14" t="s">
        <v>158</v>
      </c>
      <c r="AG635" s="14" t="s">
        <v>1686</v>
      </c>
      <c r="AH635" s="14">
        <v>1440</v>
      </c>
      <c r="AI635" s="14" t="s">
        <v>1694</v>
      </c>
      <c r="AJ635" s="15" t="s">
        <v>1674</v>
      </c>
      <c r="AK635" s="15">
        <v>79.474999999999994</v>
      </c>
      <c r="AL635" s="14" t="s">
        <v>1806</v>
      </c>
      <c r="AM635" s="14">
        <v>7.311000000000007</v>
      </c>
      <c r="AN635" s="15">
        <v>4</v>
      </c>
      <c r="AO635" s="15">
        <v>100</v>
      </c>
      <c r="AP635" s="15">
        <v>30</v>
      </c>
      <c r="AQ635" s="14" t="s">
        <v>1813</v>
      </c>
      <c r="AR635" s="15" t="s">
        <v>1736</v>
      </c>
      <c r="AS635" s="14"/>
    </row>
    <row r="636" spans="1:45" x14ac:dyDescent="0.2">
      <c r="A636" s="14" t="s">
        <v>1524</v>
      </c>
      <c r="B636" s="15" t="s">
        <v>1672</v>
      </c>
      <c r="C636" s="15" t="s">
        <v>1675</v>
      </c>
      <c r="D636" s="14" t="s">
        <v>550</v>
      </c>
      <c r="E636" s="14" t="s">
        <v>1521</v>
      </c>
      <c r="F636" s="14"/>
      <c r="G636" s="15" t="s">
        <v>158</v>
      </c>
      <c r="H636" s="14" t="s">
        <v>1694</v>
      </c>
      <c r="I636" s="15" t="s">
        <v>1809</v>
      </c>
      <c r="J636" s="14"/>
      <c r="K636" s="14"/>
      <c r="L636" s="14"/>
      <c r="M636" s="15"/>
      <c r="N636" s="14"/>
      <c r="O636" s="17" t="s">
        <v>1810</v>
      </c>
      <c r="P636" s="14"/>
      <c r="Q636" s="14"/>
      <c r="R636" s="14"/>
      <c r="S636" s="14"/>
      <c r="T636" s="14">
        <v>4</v>
      </c>
      <c r="U636" s="14"/>
      <c r="V636" s="12" t="s">
        <v>1776</v>
      </c>
      <c r="W636" s="15">
        <v>69.733999999999995</v>
      </c>
      <c r="X636" s="12" t="s">
        <v>1730</v>
      </c>
      <c r="Y636" s="14"/>
      <c r="Z636" s="14"/>
      <c r="AA636" s="14"/>
      <c r="AB636" s="14"/>
      <c r="AC636" s="14"/>
      <c r="AD636" s="14"/>
      <c r="AE636" s="14"/>
      <c r="AF636" s="14" t="s">
        <v>158</v>
      </c>
      <c r="AG636" s="14" t="s">
        <v>1686</v>
      </c>
      <c r="AH636" s="14">
        <v>1440</v>
      </c>
      <c r="AI636" s="14" t="s">
        <v>1694</v>
      </c>
      <c r="AJ636" s="15" t="s">
        <v>1674</v>
      </c>
      <c r="AK636" s="15">
        <v>79.727000000000004</v>
      </c>
      <c r="AL636" s="14" t="s">
        <v>1806</v>
      </c>
      <c r="AM636" s="14">
        <v>1.0079999999999956</v>
      </c>
      <c r="AN636" s="15">
        <v>4</v>
      </c>
      <c r="AO636" s="15">
        <v>100</v>
      </c>
      <c r="AP636" s="15">
        <v>30</v>
      </c>
      <c r="AQ636" s="14" t="s">
        <v>1813</v>
      </c>
      <c r="AR636" s="15" t="s">
        <v>1736</v>
      </c>
      <c r="AS636" s="14"/>
    </row>
    <row r="637" spans="1:45" x14ac:dyDescent="0.2">
      <c r="A637" s="14" t="s">
        <v>1524</v>
      </c>
      <c r="B637" s="15" t="s">
        <v>1672</v>
      </c>
      <c r="C637" s="15" t="s">
        <v>1675</v>
      </c>
      <c r="D637" s="14" t="s">
        <v>550</v>
      </c>
      <c r="E637" s="14" t="s">
        <v>1521</v>
      </c>
      <c r="F637" s="14"/>
      <c r="G637" s="15" t="s">
        <v>158</v>
      </c>
      <c r="H637" s="14" t="s">
        <v>1694</v>
      </c>
      <c r="I637" s="15" t="s">
        <v>1809</v>
      </c>
      <c r="J637" s="14"/>
      <c r="K637" s="14"/>
      <c r="L637" s="14"/>
      <c r="M637" s="15"/>
      <c r="N637" s="14"/>
      <c r="O637" s="17" t="s">
        <v>1810</v>
      </c>
      <c r="P637" s="14"/>
      <c r="Q637" s="14"/>
      <c r="R637" s="14"/>
      <c r="S637" s="14"/>
      <c r="T637" s="14">
        <v>4</v>
      </c>
      <c r="U637" s="14"/>
      <c r="V637" s="12" t="s">
        <v>1776</v>
      </c>
      <c r="W637" s="15">
        <v>83.909000000000006</v>
      </c>
      <c r="X637" s="12" t="s">
        <v>1730</v>
      </c>
      <c r="Y637" s="14"/>
      <c r="Z637" s="14"/>
      <c r="AA637" s="14"/>
      <c r="AB637" s="14"/>
      <c r="AC637" s="14"/>
      <c r="AD637" s="14"/>
      <c r="AE637" s="14"/>
      <c r="AF637" s="14" t="s">
        <v>158</v>
      </c>
      <c r="AG637" s="14" t="s">
        <v>1686</v>
      </c>
      <c r="AH637" s="14">
        <v>1440</v>
      </c>
      <c r="AI637" s="14" t="s">
        <v>1694</v>
      </c>
      <c r="AJ637" s="15" t="s">
        <v>1674</v>
      </c>
      <c r="AK637" s="15">
        <v>73.171999999999997</v>
      </c>
      <c r="AL637" s="14" t="s">
        <v>1806</v>
      </c>
      <c r="AM637" s="14">
        <v>11.596999999999994</v>
      </c>
      <c r="AN637" s="15">
        <v>4</v>
      </c>
      <c r="AO637" s="15">
        <v>100</v>
      </c>
      <c r="AP637" s="15">
        <v>30</v>
      </c>
      <c r="AQ637" s="14" t="s">
        <v>1813</v>
      </c>
      <c r="AR637" s="15" t="s">
        <v>1736</v>
      </c>
      <c r="AS637" s="14"/>
    </row>
    <row r="638" spans="1:45" x14ac:dyDescent="0.2">
      <c r="A638" s="14" t="s">
        <v>1524</v>
      </c>
      <c r="B638" s="15" t="s">
        <v>1672</v>
      </c>
      <c r="C638" s="15" t="s">
        <v>1675</v>
      </c>
      <c r="D638" s="14" t="s">
        <v>550</v>
      </c>
      <c r="E638" s="14" t="s">
        <v>1521</v>
      </c>
      <c r="F638" s="14"/>
      <c r="G638" s="15" t="s">
        <v>158</v>
      </c>
      <c r="H638" s="14" t="s">
        <v>1694</v>
      </c>
      <c r="I638" s="15" t="s">
        <v>1809</v>
      </c>
      <c r="J638" s="14"/>
      <c r="K638" s="14"/>
      <c r="L638" s="14"/>
      <c r="M638" s="15"/>
      <c r="N638" s="14"/>
      <c r="O638" s="17" t="s">
        <v>1810</v>
      </c>
      <c r="P638" s="14"/>
      <c r="Q638" s="14"/>
      <c r="R638" s="14"/>
      <c r="S638" s="14"/>
      <c r="T638" s="14">
        <v>4</v>
      </c>
      <c r="U638" s="14"/>
      <c r="V638" s="12" t="s">
        <v>1776</v>
      </c>
      <c r="W638" s="15">
        <v>97.733999999999995</v>
      </c>
      <c r="X638" s="12" t="s">
        <v>1730</v>
      </c>
      <c r="Y638" s="14"/>
      <c r="Z638" s="14"/>
      <c r="AA638" s="14"/>
      <c r="AB638" s="14"/>
      <c r="AC638" s="14"/>
      <c r="AD638" s="14"/>
      <c r="AE638" s="14"/>
      <c r="AF638" s="14" t="s">
        <v>158</v>
      </c>
      <c r="AG638" s="14" t="s">
        <v>1686</v>
      </c>
      <c r="AH638" s="14">
        <v>1440</v>
      </c>
      <c r="AI638" s="14" t="s">
        <v>1694</v>
      </c>
      <c r="AJ638" s="15" t="s">
        <v>1674</v>
      </c>
      <c r="AK638" s="15">
        <v>81.744</v>
      </c>
      <c r="AL638" s="14" t="s">
        <v>1806</v>
      </c>
      <c r="AM638" s="14">
        <v>8.0680000000000121</v>
      </c>
      <c r="AN638" s="15">
        <v>4</v>
      </c>
      <c r="AO638" s="15">
        <v>100</v>
      </c>
      <c r="AP638" s="15">
        <v>30</v>
      </c>
      <c r="AQ638" s="14" t="s">
        <v>1813</v>
      </c>
      <c r="AR638" s="15" t="s">
        <v>1736</v>
      </c>
      <c r="AS638" s="14"/>
    </row>
    <row r="639" spans="1:45" x14ac:dyDescent="0.2">
      <c r="A639" s="14" t="s">
        <v>1524</v>
      </c>
      <c r="B639" s="15" t="s">
        <v>1672</v>
      </c>
      <c r="C639" s="15" t="s">
        <v>1675</v>
      </c>
      <c r="D639" s="14" t="s">
        <v>550</v>
      </c>
      <c r="E639" s="14" t="s">
        <v>1521</v>
      </c>
      <c r="F639" s="14"/>
      <c r="G639" s="15" t="s">
        <v>158</v>
      </c>
      <c r="H639" s="14" t="s">
        <v>1694</v>
      </c>
      <c r="I639" s="15" t="s">
        <v>1809</v>
      </c>
      <c r="J639" s="14"/>
      <c r="K639" s="14"/>
      <c r="L639" s="14"/>
      <c r="M639" s="15"/>
      <c r="N639" s="14"/>
      <c r="O639" s="17" t="s">
        <v>1810</v>
      </c>
      <c r="P639" s="14"/>
      <c r="Q639" s="14"/>
      <c r="R639" s="14"/>
      <c r="S639" s="14"/>
      <c r="T639" s="14">
        <v>4</v>
      </c>
      <c r="U639" s="14"/>
      <c r="V639" s="12" t="s">
        <v>1776</v>
      </c>
      <c r="W639" s="15">
        <v>111.90900000000001</v>
      </c>
      <c r="X639" s="12" t="s">
        <v>1730</v>
      </c>
      <c r="Y639" s="14"/>
      <c r="Z639" s="14"/>
      <c r="AA639" s="14"/>
      <c r="AB639" s="14"/>
      <c r="AC639" s="14"/>
      <c r="AD639" s="14"/>
      <c r="AE639" s="14"/>
      <c r="AF639" s="14" t="s">
        <v>158</v>
      </c>
      <c r="AG639" s="14" t="s">
        <v>1686</v>
      </c>
      <c r="AH639" s="14">
        <v>1440</v>
      </c>
      <c r="AI639" s="14" t="s">
        <v>1694</v>
      </c>
      <c r="AJ639" s="15" t="s">
        <v>1674</v>
      </c>
      <c r="AK639" s="15">
        <v>76.953999999999994</v>
      </c>
      <c r="AL639" s="14" t="s">
        <v>1806</v>
      </c>
      <c r="AM639" s="14">
        <v>6.3019999999999925</v>
      </c>
      <c r="AN639" s="15">
        <v>4</v>
      </c>
      <c r="AO639" s="15">
        <v>100</v>
      </c>
      <c r="AP639" s="15">
        <v>30</v>
      </c>
      <c r="AQ639" s="14" t="s">
        <v>1813</v>
      </c>
      <c r="AR639" s="15" t="s">
        <v>1736</v>
      </c>
      <c r="AS639" s="14"/>
    </row>
    <row r="640" spans="1:45" x14ac:dyDescent="0.2">
      <c r="A640" s="14" t="s">
        <v>1524</v>
      </c>
      <c r="B640" s="15" t="s">
        <v>1672</v>
      </c>
      <c r="C640" s="15" t="s">
        <v>1675</v>
      </c>
      <c r="D640" s="14" t="s">
        <v>550</v>
      </c>
      <c r="E640" s="14" t="s">
        <v>1521</v>
      </c>
      <c r="F640" s="14"/>
      <c r="G640" s="15" t="s">
        <v>158</v>
      </c>
      <c r="H640" s="14" t="s">
        <v>1694</v>
      </c>
      <c r="I640" s="15" t="s">
        <v>1809</v>
      </c>
      <c r="J640" s="14"/>
      <c r="K640" s="14"/>
      <c r="L640" s="14"/>
      <c r="M640" s="15"/>
      <c r="N640" s="14"/>
      <c r="O640" s="17" t="s">
        <v>1810</v>
      </c>
      <c r="P640" s="14"/>
      <c r="Q640" s="14"/>
      <c r="R640" s="14"/>
      <c r="S640" s="14"/>
      <c r="T640" s="14">
        <v>4</v>
      </c>
      <c r="U640" s="14"/>
      <c r="V640" s="12" t="s">
        <v>1776</v>
      </c>
      <c r="W640" s="15">
        <v>126.09099999999999</v>
      </c>
      <c r="X640" s="12" t="s">
        <v>1730</v>
      </c>
      <c r="Y640" s="14"/>
      <c r="Z640" s="14"/>
      <c r="AA640" s="14"/>
      <c r="AB640" s="14"/>
      <c r="AC640" s="14"/>
      <c r="AD640" s="14"/>
      <c r="AE640" s="14"/>
      <c r="AF640" s="14" t="s">
        <v>158</v>
      </c>
      <c r="AG640" s="14" t="s">
        <v>1686</v>
      </c>
      <c r="AH640" s="14">
        <v>1440</v>
      </c>
      <c r="AI640" s="14" t="s">
        <v>1694</v>
      </c>
      <c r="AJ640" s="15" t="s">
        <v>1674</v>
      </c>
      <c r="AK640" s="15">
        <v>81.239000000000004</v>
      </c>
      <c r="AL640" s="14" t="s">
        <v>1806</v>
      </c>
      <c r="AM640" s="14">
        <v>8.0670000000000073</v>
      </c>
      <c r="AN640" s="15">
        <v>4</v>
      </c>
      <c r="AO640" s="15">
        <v>100</v>
      </c>
      <c r="AP640" s="15">
        <v>30</v>
      </c>
      <c r="AQ640" s="14" t="s">
        <v>1813</v>
      </c>
      <c r="AR640" s="15" t="s">
        <v>1736</v>
      </c>
      <c r="AS640" s="14"/>
    </row>
    <row r="641" spans="1:45" x14ac:dyDescent="0.2">
      <c r="A641" s="14" t="s">
        <v>1524</v>
      </c>
      <c r="B641" s="15" t="s">
        <v>1672</v>
      </c>
      <c r="C641" s="15" t="s">
        <v>1675</v>
      </c>
      <c r="D641" s="14" t="s">
        <v>550</v>
      </c>
      <c r="E641" s="14" t="s">
        <v>1521</v>
      </c>
      <c r="F641" s="14"/>
      <c r="G641" s="15" t="s">
        <v>158</v>
      </c>
      <c r="H641" s="14" t="s">
        <v>1694</v>
      </c>
      <c r="I641" s="15" t="s">
        <v>1809</v>
      </c>
      <c r="J641" s="14"/>
      <c r="K641" s="14"/>
      <c r="L641" s="14"/>
      <c r="M641" s="15"/>
      <c r="N641" s="14"/>
      <c r="O641" s="17" t="s">
        <v>1810</v>
      </c>
      <c r="P641" s="14"/>
      <c r="Q641" s="14"/>
      <c r="R641" s="14"/>
      <c r="S641" s="14"/>
      <c r="T641" s="14">
        <v>4</v>
      </c>
      <c r="U641" s="14"/>
      <c r="V641" s="12" t="s">
        <v>1776</v>
      </c>
      <c r="W641" s="15">
        <v>138.495</v>
      </c>
      <c r="X641" s="12" t="s">
        <v>1730</v>
      </c>
      <c r="Y641" s="14"/>
      <c r="Z641" s="14"/>
      <c r="AA641" s="14"/>
      <c r="AB641" s="14"/>
      <c r="AC641" s="14"/>
      <c r="AD641" s="14"/>
      <c r="AE641" s="14"/>
      <c r="AF641" s="14" t="s">
        <v>158</v>
      </c>
      <c r="AG641" s="14" t="s">
        <v>1686</v>
      </c>
      <c r="AH641" s="14">
        <v>1440</v>
      </c>
      <c r="AI641" s="14" t="s">
        <v>1694</v>
      </c>
      <c r="AJ641" s="15" t="s">
        <v>1674</v>
      </c>
      <c r="AK641" s="15">
        <v>79.474999999999994</v>
      </c>
      <c r="AL641" s="14" t="s">
        <v>1806</v>
      </c>
      <c r="AM641" s="14">
        <v>10.587999999999994</v>
      </c>
      <c r="AN641" s="15">
        <v>4</v>
      </c>
      <c r="AO641" s="15">
        <v>100</v>
      </c>
      <c r="AP641" s="15">
        <v>30</v>
      </c>
      <c r="AQ641" s="14" t="s">
        <v>1813</v>
      </c>
      <c r="AR641" s="15" t="s">
        <v>1736</v>
      </c>
      <c r="AS641" s="14"/>
    </row>
    <row r="642" spans="1:45" x14ac:dyDescent="0.2">
      <c r="A642" s="14" t="s">
        <v>1568</v>
      </c>
      <c r="B642" s="15" t="s">
        <v>1672</v>
      </c>
      <c r="C642" s="15" t="s">
        <v>1675</v>
      </c>
      <c r="D642" s="14" t="s">
        <v>1104</v>
      </c>
      <c r="E642" s="14" t="s">
        <v>1817</v>
      </c>
      <c r="F642" s="14" t="s">
        <v>954</v>
      </c>
      <c r="G642" s="15" t="s">
        <v>158</v>
      </c>
      <c r="H642" s="14" t="s">
        <v>1694</v>
      </c>
      <c r="I642" t="s">
        <v>1818</v>
      </c>
      <c r="J642">
        <v>36.516666666666602</v>
      </c>
      <c r="K642">
        <v>138.35</v>
      </c>
      <c r="L642">
        <v>1750</v>
      </c>
      <c r="M642" t="s">
        <v>1671</v>
      </c>
      <c r="O642">
        <v>1995</v>
      </c>
      <c r="X642" s="9" t="s">
        <v>1819</v>
      </c>
      <c r="Z642">
        <v>16</v>
      </c>
      <c r="AF642" s="14" t="s">
        <v>1694</v>
      </c>
      <c r="AI642" t="s">
        <v>158</v>
      </c>
      <c r="AJ642" s="15" t="s">
        <v>1674</v>
      </c>
      <c r="AK642" s="15">
        <v>0.5</v>
      </c>
      <c r="AL642" s="14" t="s">
        <v>1792</v>
      </c>
      <c r="AM642" s="14">
        <v>0.2</v>
      </c>
      <c r="AN642" s="15">
        <v>5</v>
      </c>
      <c r="AO642" s="15">
        <v>40</v>
      </c>
      <c r="AP642" s="15">
        <v>40</v>
      </c>
      <c r="AQ642" s="14" t="s">
        <v>1828</v>
      </c>
      <c r="AR642" s="15" t="s">
        <v>1827</v>
      </c>
    </row>
    <row r="643" spans="1:45" x14ac:dyDescent="0.2">
      <c r="A643" s="14" t="s">
        <v>1568</v>
      </c>
      <c r="B643" s="15" t="s">
        <v>1672</v>
      </c>
      <c r="C643" s="15" t="s">
        <v>1675</v>
      </c>
      <c r="D643" s="14" t="s">
        <v>1104</v>
      </c>
      <c r="E643" s="14" t="s">
        <v>1817</v>
      </c>
      <c r="F643" s="14" t="s">
        <v>954</v>
      </c>
      <c r="G643" s="15" t="s">
        <v>158</v>
      </c>
      <c r="H643" s="14" t="s">
        <v>1694</v>
      </c>
      <c r="I643" t="s">
        <v>1818</v>
      </c>
      <c r="J643">
        <v>36.516666666666602</v>
      </c>
      <c r="K643">
        <v>138.35</v>
      </c>
      <c r="L643">
        <v>1750</v>
      </c>
      <c r="M643" t="s">
        <v>1671</v>
      </c>
      <c r="O643">
        <v>1995</v>
      </c>
      <c r="X643" s="9" t="s">
        <v>1820</v>
      </c>
      <c r="Z643">
        <v>16</v>
      </c>
      <c r="AF643" s="14" t="s">
        <v>1694</v>
      </c>
      <c r="AI643" t="s">
        <v>158</v>
      </c>
      <c r="AJ643" s="15" t="s">
        <v>1674</v>
      </c>
      <c r="AK643" s="15">
        <v>7.5</v>
      </c>
      <c r="AL643" s="14" t="s">
        <v>1792</v>
      </c>
      <c r="AM643" s="14">
        <v>1.8</v>
      </c>
      <c r="AN643" s="15">
        <v>5</v>
      </c>
      <c r="AO643" s="15">
        <v>40</v>
      </c>
      <c r="AP643" s="15">
        <v>40</v>
      </c>
      <c r="AQ643" s="14" t="s">
        <v>1828</v>
      </c>
      <c r="AR643" s="15" t="s">
        <v>1827</v>
      </c>
    </row>
    <row r="644" spans="1:45" x14ac:dyDescent="0.2">
      <c r="A644" s="14" t="s">
        <v>1568</v>
      </c>
      <c r="B644" s="15" t="s">
        <v>1672</v>
      </c>
      <c r="C644" s="15" t="s">
        <v>1675</v>
      </c>
      <c r="D644" s="14" t="s">
        <v>1104</v>
      </c>
      <c r="E644" s="14" t="s">
        <v>1817</v>
      </c>
      <c r="F644" s="14" t="s">
        <v>954</v>
      </c>
      <c r="G644" s="15" t="s">
        <v>158</v>
      </c>
      <c r="H644" s="14" t="s">
        <v>1694</v>
      </c>
      <c r="I644" t="s">
        <v>1818</v>
      </c>
      <c r="J644">
        <v>36.516666666666602</v>
      </c>
      <c r="K644">
        <v>138.35</v>
      </c>
      <c r="L644">
        <v>1750</v>
      </c>
      <c r="M644" t="s">
        <v>1671</v>
      </c>
      <c r="O644">
        <v>1995</v>
      </c>
      <c r="X644" s="9" t="s">
        <v>1821</v>
      </c>
      <c r="Z644">
        <v>16</v>
      </c>
      <c r="AF644" s="14" t="s">
        <v>1694</v>
      </c>
      <c r="AI644" t="s">
        <v>158</v>
      </c>
      <c r="AJ644" s="15" t="s">
        <v>1674</v>
      </c>
      <c r="AK644" s="15">
        <v>23</v>
      </c>
      <c r="AL644" s="14" t="s">
        <v>1792</v>
      </c>
      <c r="AM644" s="14">
        <v>1.7</v>
      </c>
      <c r="AN644" s="15">
        <v>5</v>
      </c>
      <c r="AO644" s="15">
        <v>40</v>
      </c>
      <c r="AP644" s="15">
        <v>40</v>
      </c>
      <c r="AQ644" s="14" t="s">
        <v>1828</v>
      </c>
      <c r="AR644" s="15" t="s">
        <v>1827</v>
      </c>
    </row>
    <row r="645" spans="1:45" x14ac:dyDescent="0.2">
      <c r="A645" s="14" t="s">
        <v>1568</v>
      </c>
      <c r="B645" s="15" t="s">
        <v>1672</v>
      </c>
      <c r="C645" s="15" t="s">
        <v>1675</v>
      </c>
      <c r="D645" s="14" t="s">
        <v>1104</v>
      </c>
      <c r="E645" s="14" t="s">
        <v>1817</v>
      </c>
      <c r="F645" s="14" t="s">
        <v>954</v>
      </c>
      <c r="G645" s="15" t="s">
        <v>158</v>
      </c>
      <c r="H645" s="14" t="s">
        <v>1694</v>
      </c>
      <c r="I645" t="s">
        <v>1818</v>
      </c>
      <c r="J645">
        <v>36.516666666666602</v>
      </c>
      <c r="K645">
        <v>138.35</v>
      </c>
      <c r="L645">
        <v>1750</v>
      </c>
      <c r="M645" t="s">
        <v>1671</v>
      </c>
      <c r="O645">
        <v>1995</v>
      </c>
      <c r="X645" s="9" t="s">
        <v>1730</v>
      </c>
      <c r="Z645">
        <v>16</v>
      </c>
      <c r="AF645" s="14" t="s">
        <v>1694</v>
      </c>
      <c r="AI645" t="s">
        <v>158</v>
      </c>
      <c r="AJ645" s="15" t="s">
        <v>1674</v>
      </c>
      <c r="AK645" s="15">
        <v>64</v>
      </c>
      <c r="AL645" s="14" t="s">
        <v>1792</v>
      </c>
      <c r="AM645" s="14">
        <v>2.4</v>
      </c>
      <c r="AN645" s="15">
        <v>5</v>
      </c>
      <c r="AO645" s="15">
        <v>40</v>
      </c>
      <c r="AP645" s="15">
        <v>40</v>
      </c>
      <c r="AQ645" s="14" t="s">
        <v>1828</v>
      </c>
      <c r="AR645" s="15" t="s">
        <v>1827</v>
      </c>
    </row>
    <row r="646" spans="1:45" x14ac:dyDescent="0.2">
      <c r="A646" s="14" t="s">
        <v>1568</v>
      </c>
      <c r="B646" s="15" t="s">
        <v>1672</v>
      </c>
      <c r="C646" s="15" t="s">
        <v>1675</v>
      </c>
      <c r="D646" s="14" t="s">
        <v>1104</v>
      </c>
      <c r="E646" s="14" t="s">
        <v>1817</v>
      </c>
      <c r="F646" s="14" t="s">
        <v>954</v>
      </c>
      <c r="G646" s="15" t="s">
        <v>158</v>
      </c>
      <c r="H646" s="14" t="s">
        <v>1694</v>
      </c>
      <c r="I646" t="s">
        <v>1818</v>
      </c>
      <c r="J646">
        <v>36.516666666666602</v>
      </c>
      <c r="K646">
        <v>138.35</v>
      </c>
      <c r="L646">
        <v>1750</v>
      </c>
      <c r="M646" t="s">
        <v>1671</v>
      </c>
      <c r="O646">
        <v>1995</v>
      </c>
      <c r="X646" s="9" t="s">
        <v>1822</v>
      </c>
      <c r="Z646">
        <v>16</v>
      </c>
      <c r="AF646" s="14" t="s">
        <v>1694</v>
      </c>
      <c r="AI646" t="s">
        <v>158</v>
      </c>
      <c r="AJ646" s="15" t="s">
        <v>1674</v>
      </c>
      <c r="AK646" s="15">
        <v>74</v>
      </c>
      <c r="AL646" s="14" t="s">
        <v>1792</v>
      </c>
      <c r="AM646" s="14">
        <v>2.1</v>
      </c>
      <c r="AN646" s="15">
        <v>5</v>
      </c>
      <c r="AO646" s="15">
        <v>40</v>
      </c>
      <c r="AP646" s="15">
        <v>40</v>
      </c>
      <c r="AQ646" s="14" t="s">
        <v>1828</v>
      </c>
      <c r="AR646" s="15" t="s">
        <v>1827</v>
      </c>
    </row>
    <row r="647" spans="1:45" x14ac:dyDescent="0.2">
      <c r="A647" s="14" t="s">
        <v>1568</v>
      </c>
      <c r="B647" s="15" t="s">
        <v>1672</v>
      </c>
      <c r="C647" s="15" t="s">
        <v>1675</v>
      </c>
      <c r="D647" s="14" t="s">
        <v>1104</v>
      </c>
      <c r="E647" s="14" t="s">
        <v>1817</v>
      </c>
      <c r="F647" s="14" t="s">
        <v>954</v>
      </c>
      <c r="G647" s="15" t="s">
        <v>158</v>
      </c>
      <c r="H647" s="14" t="s">
        <v>1694</v>
      </c>
      <c r="I647" t="s">
        <v>1818</v>
      </c>
      <c r="J647">
        <v>36.516666666666602</v>
      </c>
      <c r="K647">
        <v>138.35</v>
      </c>
      <c r="L647">
        <v>1750</v>
      </c>
      <c r="M647" t="s">
        <v>1671</v>
      </c>
      <c r="O647">
        <v>1995</v>
      </c>
      <c r="X647" s="9" t="s">
        <v>1823</v>
      </c>
      <c r="Z647">
        <v>16</v>
      </c>
      <c r="AF647" s="14" t="s">
        <v>1694</v>
      </c>
      <c r="AI647" t="s">
        <v>158</v>
      </c>
      <c r="AJ647" s="15" t="s">
        <v>1674</v>
      </c>
      <c r="AK647" s="15">
        <v>77</v>
      </c>
      <c r="AL647" s="14" t="s">
        <v>1792</v>
      </c>
      <c r="AM647" s="14">
        <v>1.2</v>
      </c>
      <c r="AN647" s="15">
        <v>5</v>
      </c>
      <c r="AO647" s="15">
        <v>40</v>
      </c>
      <c r="AP647" s="15">
        <v>40</v>
      </c>
      <c r="AQ647" s="14" t="s">
        <v>1828</v>
      </c>
      <c r="AR647" s="15" t="s">
        <v>1827</v>
      </c>
      <c r="AS647" t="s">
        <v>1826</v>
      </c>
    </row>
    <row r="648" spans="1:45" x14ac:dyDescent="0.2">
      <c r="A648" s="14" t="s">
        <v>1568</v>
      </c>
      <c r="B648" s="15" t="s">
        <v>1672</v>
      </c>
      <c r="C648" s="15" t="s">
        <v>1675</v>
      </c>
      <c r="D648" s="14" t="s">
        <v>1104</v>
      </c>
      <c r="E648" s="14" t="s">
        <v>1817</v>
      </c>
      <c r="F648" s="14" t="s">
        <v>954</v>
      </c>
      <c r="G648" s="15" t="s">
        <v>158</v>
      </c>
      <c r="H648" s="14" t="s">
        <v>1694</v>
      </c>
      <c r="I648" t="s">
        <v>1818</v>
      </c>
      <c r="J648">
        <v>36.516666666666602</v>
      </c>
      <c r="K648">
        <v>138.35</v>
      </c>
      <c r="L648">
        <v>1750</v>
      </c>
      <c r="M648" t="s">
        <v>1671</v>
      </c>
      <c r="O648">
        <v>1995</v>
      </c>
      <c r="X648" s="9" t="s">
        <v>1824</v>
      </c>
      <c r="Z648">
        <v>16</v>
      </c>
      <c r="AF648" s="14" t="s">
        <v>1694</v>
      </c>
      <c r="AI648" t="s">
        <v>158</v>
      </c>
      <c r="AJ648" s="15" t="s">
        <v>1674</v>
      </c>
      <c r="AK648" s="15">
        <v>89</v>
      </c>
      <c r="AL648" s="14" t="s">
        <v>1792</v>
      </c>
      <c r="AM648" s="14">
        <v>1.5</v>
      </c>
      <c r="AN648" s="15">
        <v>5</v>
      </c>
      <c r="AO648" s="15">
        <v>40</v>
      </c>
      <c r="AP648" s="15">
        <v>40</v>
      </c>
      <c r="AQ648" s="14" t="s">
        <v>1828</v>
      </c>
      <c r="AR648" s="15" t="s">
        <v>1827</v>
      </c>
      <c r="AS648" t="s">
        <v>1826</v>
      </c>
    </row>
    <row r="649" spans="1:45" x14ac:dyDescent="0.2">
      <c r="A649" s="14" t="s">
        <v>1568</v>
      </c>
      <c r="B649" s="15" t="s">
        <v>1672</v>
      </c>
      <c r="C649" s="15" t="s">
        <v>1675</v>
      </c>
      <c r="D649" s="14" t="s">
        <v>1104</v>
      </c>
      <c r="E649" s="14" t="s">
        <v>1817</v>
      </c>
      <c r="F649" s="14" t="s">
        <v>954</v>
      </c>
      <c r="G649" s="15" t="s">
        <v>158</v>
      </c>
      <c r="H649" s="14" t="s">
        <v>1694</v>
      </c>
      <c r="I649" t="s">
        <v>1818</v>
      </c>
      <c r="J649">
        <v>36.516666666666602</v>
      </c>
      <c r="K649">
        <v>138.35</v>
      </c>
      <c r="L649">
        <v>1750</v>
      </c>
      <c r="M649" t="s">
        <v>1671</v>
      </c>
      <c r="O649">
        <v>1995</v>
      </c>
      <c r="X649" s="9" t="s">
        <v>1825</v>
      </c>
      <c r="Z649">
        <v>16</v>
      </c>
      <c r="AF649" s="14" t="s">
        <v>1694</v>
      </c>
      <c r="AI649" t="s">
        <v>158</v>
      </c>
      <c r="AJ649" s="15" t="s">
        <v>1674</v>
      </c>
      <c r="AK649" s="15">
        <v>89</v>
      </c>
      <c r="AL649" s="14" t="s">
        <v>1792</v>
      </c>
      <c r="AM649" s="14">
        <v>0.9</v>
      </c>
      <c r="AN649" s="15">
        <v>5</v>
      </c>
      <c r="AO649" s="15">
        <v>40</v>
      </c>
      <c r="AP649" s="15">
        <v>40</v>
      </c>
      <c r="AQ649" s="14" t="s">
        <v>1828</v>
      </c>
      <c r="AR649" s="15" t="s">
        <v>1827</v>
      </c>
      <c r="AS649" t="s">
        <v>1826</v>
      </c>
    </row>
    <row r="650" spans="1:45" x14ac:dyDescent="0.2">
      <c r="A650" s="14" t="s">
        <v>1568</v>
      </c>
      <c r="B650" s="15" t="s">
        <v>1672</v>
      </c>
      <c r="C650" s="15" t="s">
        <v>1675</v>
      </c>
      <c r="D650" s="14" t="s">
        <v>1104</v>
      </c>
      <c r="E650" s="14" t="s">
        <v>1829</v>
      </c>
      <c r="F650" s="14"/>
      <c r="G650" s="15" t="s">
        <v>158</v>
      </c>
      <c r="H650" s="14" t="s">
        <v>1694</v>
      </c>
      <c r="I650" t="s">
        <v>1818</v>
      </c>
      <c r="J650">
        <v>36.516666666666602</v>
      </c>
      <c r="K650">
        <v>138.35</v>
      </c>
      <c r="L650">
        <v>2050</v>
      </c>
      <c r="M650" t="s">
        <v>1671</v>
      </c>
      <c r="O650">
        <v>1995</v>
      </c>
      <c r="X650" s="9" t="s">
        <v>1819</v>
      </c>
      <c r="Z650">
        <v>16</v>
      </c>
      <c r="AF650" s="14" t="s">
        <v>1694</v>
      </c>
      <c r="AI650" t="s">
        <v>158</v>
      </c>
      <c r="AJ650" s="15" t="s">
        <v>1674</v>
      </c>
      <c r="AK650" s="15">
        <v>0</v>
      </c>
      <c r="AL650" s="14" t="s">
        <v>1792</v>
      </c>
      <c r="AM650" s="14">
        <v>0</v>
      </c>
      <c r="AN650" s="15">
        <v>5</v>
      </c>
      <c r="AO650" s="15">
        <v>40</v>
      </c>
      <c r="AP650" s="15">
        <v>40</v>
      </c>
      <c r="AQ650" s="14" t="s">
        <v>1828</v>
      </c>
      <c r="AR650" s="15" t="s">
        <v>1827</v>
      </c>
    </row>
    <row r="651" spans="1:45" x14ac:dyDescent="0.2">
      <c r="A651" s="14" t="s">
        <v>1568</v>
      </c>
      <c r="B651" s="15" t="s">
        <v>1672</v>
      </c>
      <c r="C651" s="15" t="s">
        <v>1675</v>
      </c>
      <c r="D651" s="14" t="s">
        <v>1104</v>
      </c>
      <c r="E651" s="14" t="s">
        <v>1829</v>
      </c>
      <c r="F651" s="14"/>
      <c r="G651" s="15" t="s">
        <v>158</v>
      </c>
      <c r="H651" s="14" t="s">
        <v>1694</v>
      </c>
      <c r="I651" t="s">
        <v>1818</v>
      </c>
      <c r="J651">
        <v>36.516666666666602</v>
      </c>
      <c r="K651">
        <v>138.35</v>
      </c>
      <c r="L651">
        <v>2050</v>
      </c>
      <c r="M651" t="s">
        <v>1671</v>
      </c>
      <c r="O651">
        <v>1995</v>
      </c>
      <c r="X651" s="9" t="s">
        <v>1820</v>
      </c>
      <c r="Z651">
        <v>16</v>
      </c>
      <c r="AF651" s="14" t="s">
        <v>1694</v>
      </c>
      <c r="AI651" t="s">
        <v>158</v>
      </c>
      <c r="AJ651" s="15" t="s">
        <v>1674</v>
      </c>
      <c r="AK651" s="15">
        <v>0</v>
      </c>
      <c r="AL651" s="14" t="s">
        <v>1792</v>
      </c>
      <c r="AM651" s="14">
        <v>0</v>
      </c>
      <c r="AN651" s="15">
        <v>5</v>
      </c>
      <c r="AO651" s="15">
        <v>40</v>
      </c>
      <c r="AP651" s="15">
        <v>40</v>
      </c>
      <c r="AQ651" s="14" t="s">
        <v>1828</v>
      </c>
      <c r="AR651" s="15" t="s">
        <v>1827</v>
      </c>
    </row>
    <row r="652" spans="1:45" x14ac:dyDescent="0.2">
      <c r="A652" s="14" t="s">
        <v>1568</v>
      </c>
      <c r="B652" s="15" t="s">
        <v>1672</v>
      </c>
      <c r="C652" s="15" t="s">
        <v>1675</v>
      </c>
      <c r="D652" s="14" t="s">
        <v>1104</v>
      </c>
      <c r="E652" s="14" t="s">
        <v>1829</v>
      </c>
      <c r="F652" s="14"/>
      <c r="G652" s="15" t="s">
        <v>158</v>
      </c>
      <c r="H652" s="14" t="s">
        <v>1694</v>
      </c>
      <c r="I652" t="s">
        <v>1818</v>
      </c>
      <c r="J652">
        <v>36.516666666666602</v>
      </c>
      <c r="K652">
        <v>138.35</v>
      </c>
      <c r="L652">
        <v>2050</v>
      </c>
      <c r="M652" t="s">
        <v>1671</v>
      </c>
      <c r="O652">
        <v>1995</v>
      </c>
      <c r="X652" s="9" t="s">
        <v>1821</v>
      </c>
      <c r="Z652">
        <v>16</v>
      </c>
      <c r="AF652" s="14" t="s">
        <v>1694</v>
      </c>
      <c r="AI652" t="s">
        <v>158</v>
      </c>
      <c r="AJ652" s="15" t="s">
        <v>1674</v>
      </c>
      <c r="AK652" s="15">
        <v>0</v>
      </c>
      <c r="AL652" s="14" t="s">
        <v>1792</v>
      </c>
      <c r="AM652" s="14">
        <v>0</v>
      </c>
      <c r="AN652" s="15">
        <v>5</v>
      </c>
      <c r="AO652" s="15">
        <v>40</v>
      </c>
      <c r="AP652" s="15">
        <v>40</v>
      </c>
      <c r="AQ652" s="14" t="s">
        <v>1828</v>
      </c>
      <c r="AR652" s="15" t="s">
        <v>1827</v>
      </c>
    </row>
    <row r="653" spans="1:45" x14ac:dyDescent="0.2">
      <c r="A653" s="14" t="s">
        <v>1568</v>
      </c>
      <c r="B653" s="15" t="s">
        <v>1672</v>
      </c>
      <c r="C653" s="15" t="s">
        <v>1675</v>
      </c>
      <c r="D653" s="14" t="s">
        <v>1104</v>
      </c>
      <c r="E653" s="14" t="s">
        <v>1829</v>
      </c>
      <c r="F653" s="14"/>
      <c r="G653" s="15" t="s">
        <v>158</v>
      </c>
      <c r="H653" s="14" t="s">
        <v>1694</v>
      </c>
      <c r="I653" t="s">
        <v>1818</v>
      </c>
      <c r="J653">
        <v>36.516666666666602</v>
      </c>
      <c r="K653">
        <v>138.35</v>
      </c>
      <c r="L653">
        <v>2050</v>
      </c>
      <c r="M653" t="s">
        <v>1671</v>
      </c>
      <c r="O653">
        <v>1995</v>
      </c>
      <c r="X653" s="9" t="s">
        <v>1730</v>
      </c>
      <c r="Z653">
        <v>16</v>
      </c>
      <c r="AF653" s="14" t="s">
        <v>1694</v>
      </c>
      <c r="AI653" t="s">
        <v>158</v>
      </c>
      <c r="AJ653" s="15" t="s">
        <v>1674</v>
      </c>
      <c r="AK653" s="15">
        <v>13</v>
      </c>
      <c r="AL653" s="14" t="s">
        <v>1792</v>
      </c>
      <c r="AM653" s="14">
        <v>0.9</v>
      </c>
      <c r="AN653" s="15">
        <v>5</v>
      </c>
      <c r="AO653" s="15">
        <v>40</v>
      </c>
      <c r="AP653" s="15">
        <v>40</v>
      </c>
      <c r="AQ653" s="14" t="s">
        <v>1828</v>
      </c>
      <c r="AR653" s="15" t="s">
        <v>1827</v>
      </c>
    </row>
    <row r="654" spans="1:45" x14ac:dyDescent="0.2">
      <c r="A654" s="14" t="s">
        <v>1568</v>
      </c>
      <c r="B654" s="15" t="s">
        <v>1672</v>
      </c>
      <c r="C654" s="15" t="s">
        <v>1675</v>
      </c>
      <c r="D654" s="14" t="s">
        <v>1104</v>
      </c>
      <c r="E654" s="14" t="s">
        <v>1829</v>
      </c>
      <c r="F654" s="14"/>
      <c r="G654" s="15" t="s">
        <v>158</v>
      </c>
      <c r="H654" s="14" t="s">
        <v>1694</v>
      </c>
      <c r="I654" t="s">
        <v>1818</v>
      </c>
      <c r="J654">
        <v>36.516666666666602</v>
      </c>
      <c r="K654">
        <v>138.35</v>
      </c>
      <c r="L654">
        <v>2050</v>
      </c>
      <c r="M654" t="s">
        <v>1671</v>
      </c>
      <c r="O654">
        <v>1995</v>
      </c>
      <c r="X654" s="9" t="s">
        <v>1822</v>
      </c>
      <c r="Z654">
        <v>16</v>
      </c>
      <c r="AF654" s="14" t="s">
        <v>1694</v>
      </c>
      <c r="AI654" t="s">
        <v>158</v>
      </c>
      <c r="AJ654" s="15" t="s">
        <v>1674</v>
      </c>
      <c r="AK654" s="15">
        <v>42.5</v>
      </c>
      <c r="AL654" s="14" t="s">
        <v>1792</v>
      </c>
      <c r="AM654" s="14">
        <v>2</v>
      </c>
      <c r="AN654" s="15">
        <v>5</v>
      </c>
      <c r="AO654" s="15">
        <v>40</v>
      </c>
      <c r="AP654" s="15">
        <v>40</v>
      </c>
      <c r="AQ654" s="14" t="s">
        <v>1828</v>
      </c>
      <c r="AR654" s="15" t="s">
        <v>1827</v>
      </c>
    </row>
    <row r="655" spans="1:45" x14ac:dyDescent="0.2">
      <c r="A655" s="14" t="s">
        <v>1568</v>
      </c>
      <c r="B655" s="15" t="s">
        <v>1672</v>
      </c>
      <c r="C655" s="15" t="s">
        <v>1675</v>
      </c>
      <c r="D655" s="14" t="s">
        <v>1104</v>
      </c>
      <c r="E655" s="14" t="s">
        <v>1829</v>
      </c>
      <c r="F655" s="14"/>
      <c r="G655" s="15" t="s">
        <v>158</v>
      </c>
      <c r="H655" s="14" t="s">
        <v>1694</v>
      </c>
      <c r="I655" t="s">
        <v>1818</v>
      </c>
      <c r="J655">
        <v>36.516666666666602</v>
      </c>
      <c r="K655">
        <v>138.35</v>
      </c>
      <c r="L655">
        <v>2050</v>
      </c>
      <c r="M655" t="s">
        <v>1671</v>
      </c>
      <c r="O655">
        <v>1995</v>
      </c>
      <c r="X655" s="9" t="s">
        <v>1823</v>
      </c>
      <c r="Z655">
        <v>16</v>
      </c>
      <c r="AF655" s="14" t="s">
        <v>1694</v>
      </c>
      <c r="AI655" t="s">
        <v>158</v>
      </c>
      <c r="AJ655" s="15" t="s">
        <v>1674</v>
      </c>
      <c r="AK655" s="15">
        <v>29</v>
      </c>
      <c r="AL655" s="14" t="s">
        <v>1792</v>
      </c>
      <c r="AM655" s="14">
        <v>4.5</v>
      </c>
      <c r="AN655" s="15">
        <v>5</v>
      </c>
      <c r="AO655" s="15">
        <v>40</v>
      </c>
      <c r="AP655" s="15">
        <v>40</v>
      </c>
      <c r="AQ655" s="14" t="s">
        <v>1828</v>
      </c>
      <c r="AR655" s="15" t="s">
        <v>1827</v>
      </c>
      <c r="AS655" t="s">
        <v>1826</v>
      </c>
    </row>
    <row r="656" spans="1:45" x14ac:dyDescent="0.2">
      <c r="A656" s="14" t="s">
        <v>1568</v>
      </c>
      <c r="B656" s="15" t="s">
        <v>1672</v>
      </c>
      <c r="C656" s="15" t="s">
        <v>1675</v>
      </c>
      <c r="D656" s="14" t="s">
        <v>1104</v>
      </c>
      <c r="E656" s="14" t="s">
        <v>1829</v>
      </c>
      <c r="F656" s="14"/>
      <c r="G656" s="15" t="s">
        <v>158</v>
      </c>
      <c r="H656" s="14" t="s">
        <v>1694</v>
      </c>
      <c r="I656" t="s">
        <v>1818</v>
      </c>
      <c r="J656">
        <v>36.516666666666602</v>
      </c>
      <c r="K656">
        <v>138.35</v>
      </c>
      <c r="L656">
        <v>2050</v>
      </c>
      <c r="M656" t="s">
        <v>1671</v>
      </c>
      <c r="O656">
        <v>1995</v>
      </c>
      <c r="X656" s="9" t="s">
        <v>1824</v>
      </c>
      <c r="Z656">
        <v>16</v>
      </c>
      <c r="AF656" s="14" t="s">
        <v>1694</v>
      </c>
      <c r="AI656" t="s">
        <v>158</v>
      </c>
      <c r="AJ656" s="15" t="s">
        <v>1674</v>
      </c>
      <c r="AK656" s="15">
        <v>35</v>
      </c>
      <c r="AL656" s="14" t="s">
        <v>1792</v>
      </c>
      <c r="AM656" s="14">
        <v>6.2</v>
      </c>
      <c r="AN656" s="15">
        <v>5</v>
      </c>
      <c r="AO656" s="15">
        <v>40</v>
      </c>
      <c r="AP656" s="15">
        <v>40</v>
      </c>
      <c r="AQ656" s="14" t="s">
        <v>1828</v>
      </c>
      <c r="AR656" s="15" t="s">
        <v>1827</v>
      </c>
      <c r="AS656" t="s">
        <v>1826</v>
      </c>
    </row>
    <row r="657" spans="1:45" x14ac:dyDescent="0.2">
      <c r="A657" s="14" t="s">
        <v>1568</v>
      </c>
      <c r="B657" s="15" t="s">
        <v>1672</v>
      </c>
      <c r="C657" s="15" t="s">
        <v>1675</v>
      </c>
      <c r="D657" s="14" t="s">
        <v>1104</v>
      </c>
      <c r="E657" s="14" t="s">
        <v>1829</v>
      </c>
      <c r="F657" s="14"/>
      <c r="G657" s="15" t="s">
        <v>158</v>
      </c>
      <c r="H657" s="14" t="s">
        <v>1694</v>
      </c>
      <c r="I657" t="s">
        <v>1818</v>
      </c>
      <c r="J657">
        <v>36.516666666666602</v>
      </c>
      <c r="K657">
        <v>138.35</v>
      </c>
      <c r="L657">
        <v>2050</v>
      </c>
      <c r="M657" t="s">
        <v>1671</v>
      </c>
      <c r="O657">
        <v>1995</v>
      </c>
      <c r="X657" s="9" t="s">
        <v>1825</v>
      </c>
      <c r="Z657">
        <v>16</v>
      </c>
      <c r="AF657" s="14" t="s">
        <v>1694</v>
      </c>
      <c r="AI657" t="s">
        <v>158</v>
      </c>
      <c r="AJ657" s="15" t="s">
        <v>1674</v>
      </c>
      <c r="AK657" s="15">
        <v>82</v>
      </c>
      <c r="AL657" s="14" t="s">
        <v>1792</v>
      </c>
      <c r="AM657" s="14">
        <v>5.5</v>
      </c>
      <c r="AN657" s="15">
        <v>5</v>
      </c>
      <c r="AO657" s="15">
        <v>40</v>
      </c>
      <c r="AP657" s="15">
        <v>40</v>
      </c>
      <c r="AQ657" s="14" t="s">
        <v>1828</v>
      </c>
      <c r="AR657" s="15" t="s">
        <v>1827</v>
      </c>
      <c r="AS657" t="s">
        <v>1826</v>
      </c>
    </row>
    <row r="658" spans="1:45" x14ac:dyDescent="0.2">
      <c r="A658" s="14" t="s">
        <v>1568</v>
      </c>
      <c r="B658" s="15" t="s">
        <v>1672</v>
      </c>
      <c r="C658" s="15" t="s">
        <v>1675</v>
      </c>
      <c r="D658" s="14" t="s">
        <v>1104</v>
      </c>
      <c r="E658" s="14" t="s">
        <v>1817</v>
      </c>
      <c r="F658" s="14" t="s">
        <v>954</v>
      </c>
      <c r="G658" s="15" t="s">
        <v>158</v>
      </c>
      <c r="H658" s="14" t="s">
        <v>1694</v>
      </c>
      <c r="I658" t="s">
        <v>1818</v>
      </c>
      <c r="J658">
        <v>36.516666666666602</v>
      </c>
      <c r="K658">
        <v>138.35</v>
      </c>
      <c r="L658">
        <v>1750</v>
      </c>
      <c r="M658" t="s">
        <v>1671</v>
      </c>
      <c r="O658">
        <v>1995</v>
      </c>
      <c r="U658" t="s">
        <v>1775</v>
      </c>
      <c r="V658" s="9" t="s">
        <v>1776</v>
      </c>
      <c r="W658">
        <v>134</v>
      </c>
      <c r="X658" s="9" t="s">
        <v>1819</v>
      </c>
      <c r="Z658">
        <v>16</v>
      </c>
      <c r="AF658" s="14" t="s">
        <v>1694</v>
      </c>
      <c r="AI658" t="s">
        <v>158</v>
      </c>
      <c r="AJ658" s="15" t="s">
        <v>1674</v>
      </c>
      <c r="AK658" s="15">
        <v>0</v>
      </c>
      <c r="AL658" s="14" t="s">
        <v>1792</v>
      </c>
      <c r="AM658" s="14">
        <v>0</v>
      </c>
      <c r="AN658" s="15">
        <v>5</v>
      </c>
      <c r="AO658" s="15">
        <v>40</v>
      </c>
      <c r="AP658" s="15">
        <v>40</v>
      </c>
      <c r="AQ658" s="14" t="s">
        <v>1830</v>
      </c>
      <c r="AR658" s="15" t="s">
        <v>1778</v>
      </c>
    </row>
    <row r="659" spans="1:45" x14ac:dyDescent="0.2">
      <c r="A659" s="14" t="s">
        <v>1568</v>
      </c>
      <c r="B659" s="15" t="s">
        <v>1672</v>
      </c>
      <c r="C659" s="15" t="s">
        <v>1675</v>
      </c>
      <c r="D659" s="14" t="s">
        <v>1104</v>
      </c>
      <c r="E659" s="14" t="s">
        <v>1817</v>
      </c>
      <c r="F659" s="14" t="s">
        <v>954</v>
      </c>
      <c r="G659" s="15" t="s">
        <v>158</v>
      </c>
      <c r="H659" s="14" t="s">
        <v>1694</v>
      </c>
      <c r="I659" t="s">
        <v>1818</v>
      </c>
      <c r="J659">
        <v>36.516666666666602</v>
      </c>
      <c r="K659">
        <v>138.35</v>
      </c>
      <c r="L659">
        <v>1750</v>
      </c>
      <c r="M659" t="s">
        <v>1671</v>
      </c>
      <c r="O659">
        <v>1995</v>
      </c>
      <c r="U659" t="s">
        <v>1775</v>
      </c>
      <c r="V659" s="9" t="s">
        <v>1776</v>
      </c>
      <c r="W659">
        <v>134</v>
      </c>
      <c r="X659" s="9" t="s">
        <v>1820</v>
      </c>
      <c r="Z659">
        <v>16</v>
      </c>
      <c r="AF659" s="14" t="s">
        <v>1694</v>
      </c>
      <c r="AI659" t="s">
        <v>158</v>
      </c>
      <c r="AJ659" s="15" t="s">
        <v>1674</v>
      </c>
      <c r="AK659" s="15">
        <v>56</v>
      </c>
      <c r="AL659" s="14" t="s">
        <v>1792</v>
      </c>
      <c r="AM659" s="14">
        <v>5.2</v>
      </c>
      <c r="AN659" s="15">
        <v>5</v>
      </c>
      <c r="AO659" s="15">
        <v>40</v>
      </c>
      <c r="AP659" s="15">
        <v>40</v>
      </c>
      <c r="AQ659" s="14" t="s">
        <v>1830</v>
      </c>
      <c r="AR659" s="15" t="s">
        <v>1778</v>
      </c>
    </row>
    <row r="660" spans="1:45" x14ac:dyDescent="0.2">
      <c r="A660" s="14" t="s">
        <v>1568</v>
      </c>
      <c r="B660" s="15" t="s">
        <v>1672</v>
      </c>
      <c r="C660" s="15" t="s">
        <v>1675</v>
      </c>
      <c r="D660" s="14" t="s">
        <v>1104</v>
      </c>
      <c r="E660" s="14" t="s">
        <v>1817</v>
      </c>
      <c r="F660" s="14" t="s">
        <v>954</v>
      </c>
      <c r="G660" s="15" t="s">
        <v>158</v>
      </c>
      <c r="H660" s="14" t="s">
        <v>1694</v>
      </c>
      <c r="I660" t="s">
        <v>1818</v>
      </c>
      <c r="J660">
        <v>36.516666666666602</v>
      </c>
      <c r="K660">
        <v>138.35</v>
      </c>
      <c r="L660">
        <v>1750</v>
      </c>
      <c r="M660" t="s">
        <v>1671</v>
      </c>
      <c r="O660">
        <v>1995</v>
      </c>
      <c r="U660" t="s">
        <v>1775</v>
      </c>
      <c r="V660" s="9" t="s">
        <v>1776</v>
      </c>
      <c r="W660">
        <v>134</v>
      </c>
      <c r="X660" s="9" t="s">
        <v>1821</v>
      </c>
      <c r="Z660">
        <v>16</v>
      </c>
      <c r="AF660" s="14" t="s">
        <v>1694</v>
      </c>
      <c r="AI660" t="s">
        <v>158</v>
      </c>
      <c r="AJ660" s="15" t="s">
        <v>1674</v>
      </c>
      <c r="AK660" s="15">
        <v>79.3</v>
      </c>
      <c r="AL660" s="14" t="s">
        <v>1792</v>
      </c>
      <c r="AM660" s="14">
        <v>2.8</v>
      </c>
      <c r="AN660" s="15">
        <v>5</v>
      </c>
      <c r="AO660" s="15">
        <v>40</v>
      </c>
      <c r="AP660" s="15">
        <v>40</v>
      </c>
      <c r="AQ660" s="14" t="s">
        <v>1830</v>
      </c>
      <c r="AR660" s="15" t="s">
        <v>1778</v>
      </c>
    </row>
    <row r="661" spans="1:45" x14ac:dyDescent="0.2">
      <c r="A661" s="14" t="s">
        <v>1568</v>
      </c>
      <c r="B661" s="15" t="s">
        <v>1672</v>
      </c>
      <c r="C661" s="15" t="s">
        <v>1675</v>
      </c>
      <c r="D661" s="14" t="s">
        <v>1104</v>
      </c>
      <c r="E661" s="14" t="s">
        <v>1817</v>
      </c>
      <c r="F661" s="14" t="s">
        <v>954</v>
      </c>
      <c r="G661" s="15" t="s">
        <v>158</v>
      </c>
      <c r="H661" s="14" t="s">
        <v>1694</v>
      </c>
      <c r="I661" t="s">
        <v>1818</v>
      </c>
      <c r="J661">
        <v>36.516666666666602</v>
      </c>
      <c r="K661">
        <v>138.35</v>
      </c>
      <c r="L661">
        <v>1750</v>
      </c>
      <c r="M661" t="s">
        <v>1671</v>
      </c>
      <c r="O661">
        <v>1995</v>
      </c>
      <c r="U661" t="s">
        <v>1775</v>
      </c>
      <c r="V661" s="9" t="s">
        <v>1776</v>
      </c>
      <c r="W661">
        <v>134</v>
      </c>
      <c r="X661" s="9" t="s">
        <v>1730</v>
      </c>
      <c r="Z661">
        <v>16</v>
      </c>
      <c r="AF661" s="14" t="s">
        <v>1694</v>
      </c>
      <c r="AI661" t="s">
        <v>158</v>
      </c>
      <c r="AJ661" s="15" t="s">
        <v>1674</v>
      </c>
      <c r="AK661" s="15">
        <v>92.7</v>
      </c>
      <c r="AL661" s="14" t="s">
        <v>1792</v>
      </c>
      <c r="AM661" s="14">
        <v>1</v>
      </c>
      <c r="AN661" s="15">
        <v>5</v>
      </c>
      <c r="AO661" s="15">
        <v>40</v>
      </c>
      <c r="AP661" s="15">
        <v>40</v>
      </c>
      <c r="AQ661" s="14" t="s">
        <v>1830</v>
      </c>
      <c r="AR661" s="15" t="s">
        <v>1778</v>
      </c>
    </row>
    <row r="662" spans="1:45" x14ac:dyDescent="0.2">
      <c r="A662" s="14" t="s">
        <v>1568</v>
      </c>
      <c r="B662" s="15" t="s">
        <v>1672</v>
      </c>
      <c r="C662" s="15" t="s">
        <v>1675</v>
      </c>
      <c r="D662" s="14" t="s">
        <v>1104</v>
      </c>
      <c r="E662" s="14" t="s">
        <v>1817</v>
      </c>
      <c r="F662" s="14" t="s">
        <v>954</v>
      </c>
      <c r="G662" s="15" t="s">
        <v>158</v>
      </c>
      <c r="H662" s="14" t="s">
        <v>1694</v>
      </c>
      <c r="I662" t="s">
        <v>1818</v>
      </c>
      <c r="J662">
        <v>36.516666666666602</v>
      </c>
      <c r="K662">
        <v>138.35</v>
      </c>
      <c r="L662">
        <v>1750</v>
      </c>
      <c r="M662" t="s">
        <v>1671</v>
      </c>
      <c r="O662">
        <v>1995</v>
      </c>
      <c r="U662" t="s">
        <v>1775</v>
      </c>
      <c r="V662" s="9" t="s">
        <v>1776</v>
      </c>
      <c r="W662">
        <v>134</v>
      </c>
      <c r="X662" s="9" t="s">
        <v>1822</v>
      </c>
      <c r="Z662">
        <v>16</v>
      </c>
      <c r="AF662" s="14" t="s">
        <v>1694</v>
      </c>
      <c r="AI662" t="s">
        <v>158</v>
      </c>
      <c r="AJ662" s="15" t="s">
        <v>1674</v>
      </c>
      <c r="AK662" s="15">
        <v>92.7</v>
      </c>
      <c r="AL662" s="14" t="s">
        <v>1792</v>
      </c>
      <c r="AM662" s="14">
        <v>1.2</v>
      </c>
      <c r="AN662" s="15">
        <v>5</v>
      </c>
      <c r="AO662" s="15">
        <v>40</v>
      </c>
      <c r="AP662" s="15">
        <v>40</v>
      </c>
      <c r="AQ662" s="14" t="s">
        <v>1830</v>
      </c>
      <c r="AR662" s="15" t="s">
        <v>1778</v>
      </c>
    </row>
    <row r="663" spans="1:45" x14ac:dyDescent="0.2">
      <c r="A663" s="14" t="s">
        <v>1568</v>
      </c>
      <c r="B663" s="15" t="s">
        <v>1672</v>
      </c>
      <c r="C663" s="15" t="s">
        <v>1675</v>
      </c>
      <c r="D663" s="14" t="s">
        <v>1104</v>
      </c>
      <c r="E663" s="14" t="s">
        <v>1817</v>
      </c>
      <c r="F663" s="14" t="s">
        <v>954</v>
      </c>
      <c r="G663" s="15" t="s">
        <v>158</v>
      </c>
      <c r="H663" s="14" t="s">
        <v>1694</v>
      </c>
      <c r="I663" t="s">
        <v>1818</v>
      </c>
      <c r="J663">
        <v>36.516666666666602</v>
      </c>
      <c r="K663">
        <v>138.35</v>
      </c>
      <c r="L663">
        <v>1750</v>
      </c>
      <c r="M663" t="s">
        <v>1671</v>
      </c>
      <c r="O663">
        <v>1995</v>
      </c>
      <c r="U663" t="s">
        <v>1775</v>
      </c>
      <c r="V663" s="9" t="s">
        <v>1776</v>
      </c>
      <c r="W663">
        <v>134</v>
      </c>
      <c r="X663" s="9" t="s">
        <v>1823</v>
      </c>
      <c r="Z663">
        <v>16</v>
      </c>
      <c r="AF663" s="14" t="s">
        <v>1694</v>
      </c>
      <c r="AI663" t="s">
        <v>158</v>
      </c>
      <c r="AJ663" s="15" t="s">
        <v>1674</v>
      </c>
      <c r="AK663" s="15">
        <v>90</v>
      </c>
      <c r="AL663" s="14" t="s">
        <v>1792</v>
      </c>
      <c r="AM663" s="14">
        <v>0.8</v>
      </c>
      <c r="AN663" s="15">
        <v>5</v>
      </c>
      <c r="AO663" s="15">
        <v>40</v>
      </c>
      <c r="AP663" s="15">
        <v>40</v>
      </c>
      <c r="AQ663" s="14" t="s">
        <v>1830</v>
      </c>
      <c r="AR663" s="15" t="s">
        <v>1778</v>
      </c>
      <c r="AS663" t="s">
        <v>1826</v>
      </c>
    </row>
    <row r="664" spans="1:45" x14ac:dyDescent="0.2">
      <c r="A664" s="14" t="s">
        <v>1568</v>
      </c>
      <c r="B664" s="15" t="s">
        <v>1672</v>
      </c>
      <c r="C664" s="15" t="s">
        <v>1675</v>
      </c>
      <c r="D664" s="14" t="s">
        <v>1104</v>
      </c>
      <c r="E664" s="14" t="s">
        <v>1817</v>
      </c>
      <c r="F664" s="14" t="s">
        <v>954</v>
      </c>
      <c r="G664" s="15" t="s">
        <v>158</v>
      </c>
      <c r="H664" s="14" t="s">
        <v>1694</v>
      </c>
      <c r="I664" t="s">
        <v>1818</v>
      </c>
      <c r="J664">
        <v>36.516666666666602</v>
      </c>
      <c r="K664">
        <v>138.35</v>
      </c>
      <c r="L664">
        <v>1750</v>
      </c>
      <c r="M664" t="s">
        <v>1671</v>
      </c>
      <c r="O664">
        <v>1995</v>
      </c>
      <c r="U664" t="s">
        <v>1775</v>
      </c>
      <c r="V664" s="9" t="s">
        <v>1776</v>
      </c>
      <c r="W664">
        <v>134</v>
      </c>
      <c r="X664" s="9" t="s">
        <v>1824</v>
      </c>
      <c r="Z664">
        <v>16</v>
      </c>
      <c r="AF664" s="14" t="s">
        <v>1694</v>
      </c>
      <c r="AI664" t="s">
        <v>158</v>
      </c>
      <c r="AJ664" s="15" t="s">
        <v>1674</v>
      </c>
      <c r="AK664" s="15">
        <v>88.7</v>
      </c>
      <c r="AL664" s="14" t="s">
        <v>1792</v>
      </c>
      <c r="AM664" s="14">
        <v>1.4</v>
      </c>
      <c r="AN664" s="15">
        <v>5</v>
      </c>
      <c r="AO664" s="15">
        <v>40</v>
      </c>
      <c r="AP664" s="15">
        <v>40</v>
      </c>
      <c r="AQ664" s="14" t="s">
        <v>1830</v>
      </c>
      <c r="AR664" s="15" t="s">
        <v>1778</v>
      </c>
      <c r="AS664" t="s">
        <v>1826</v>
      </c>
    </row>
    <row r="665" spans="1:45" x14ac:dyDescent="0.2">
      <c r="A665" s="14" t="s">
        <v>1568</v>
      </c>
      <c r="B665" s="15" t="s">
        <v>1672</v>
      </c>
      <c r="C665" s="15" t="s">
        <v>1675</v>
      </c>
      <c r="D665" s="14" t="s">
        <v>1104</v>
      </c>
      <c r="E665" s="14" t="s">
        <v>1817</v>
      </c>
      <c r="F665" s="14" t="s">
        <v>954</v>
      </c>
      <c r="G665" s="15" t="s">
        <v>158</v>
      </c>
      <c r="H665" s="14" t="s">
        <v>1694</v>
      </c>
      <c r="I665" t="s">
        <v>1818</v>
      </c>
      <c r="J665">
        <v>36.516666666666602</v>
      </c>
      <c r="K665">
        <v>138.35</v>
      </c>
      <c r="L665">
        <v>1750</v>
      </c>
      <c r="M665" t="s">
        <v>1671</v>
      </c>
      <c r="O665">
        <v>1995</v>
      </c>
      <c r="U665" t="s">
        <v>1775</v>
      </c>
      <c r="V665" s="9" t="s">
        <v>1776</v>
      </c>
      <c r="W665">
        <v>134</v>
      </c>
      <c r="X665" s="9" t="s">
        <v>1825</v>
      </c>
      <c r="Z665">
        <v>16</v>
      </c>
      <c r="AF665" s="14" t="s">
        <v>1694</v>
      </c>
      <c r="AI665" t="s">
        <v>158</v>
      </c>
      <c r="AJ665" s="15" t="s">
        <v>1674</v>
      </c>
      <c r="AK665" s="15">
        <v>96.7</v>
      </c>
      <c r="AL665" s="14" t="s">
        <v>1792</v>
      </c>
      <c r="AM665" s="14">
        <v>0.7</v>
      </c>
      <c r="AN665" s="15">
        <v>5</v>
      </c>
      <c r="AO665" s="15">
        <v>40</v>
      </c>
      <c r="AP665" s="15">
        <v>40</v>
      </c>
      <c r="AQ665" s="14" t="s">
        <v>1830</v>
      </c>
      <c r="AR665" s="15" t="s">
        <v>1778</v>
      </c>
      <c r="AS665" t="s">
        <v>1826</v>
      </c>
    </row>
    <row r="666" spans="1:45" x14ac:dyDescent="0.2">
      <c r="A666" s="14" t="s">
        <v>1568</v>
      </c>
      <c r="B666" s="15" t="s">
        <v>1672</v>
      </c>
      <c r="C666" s="15" t="s">
        <v>1675</v>
      </c>
      <c r="D666" s="14" t="s">
        <v>1104</v>
      </c>
      <c r="E666" s="14" t="s">
        <v>1829</v>
      </c>
      <c r="F666" s="14"/>
      <c r="G666" s="15" t="s">
        <v>158</v>
      </c>
      <c r="H666" s="14" t="s">
        <v>1694</v>
      </c>
      <c r="I666" t="s">
        <v>1818</v>
      </c>
      <c r="J666">
        <v>36.516666666666602</v>
      </c>
      <c r="K666">
        <v>138.35</v>
      </c>
      <c r="L666">
        <v>2050</v>
      </c>
      <c r="M666" t="s">
        <v>1671</v>
      </c>
      <c r="O666">
        <v>1995</v>
      </c>
      <c r="U666" t="s">
        <v>1775</v>
      </c>
      <c r="V666" s="9" t="s">
        <v>1776</v>
      </c>
      <c r="W666">
        <v>134</v>
      </c>
      <c r="X666" s="9" t="s">
        <v>1819</v>
      </c>
      <c r="Z666">
        <v>16</v>
      </c>
      <c r="AF666" s="14" t="s">
        <v>1694</v>
      </c>
      <c r="AI666" t="s">
        <v>158</v>
      </c>
      <c r="AJ666" s="15" t="s">
        <v>1674</v>
      </c>
      <c r="AK666" s="15">
        <v>0</v>
      </c>
      <c r="AL666" s="14" t="s">
        <v>1792</v>
      </c>
      <c r="AM666" s="14">
        <v>0</v>
      </c>
      <c r="AN666" s="15">
        <v>5</v>
      </c>
      <c r="AO666" s="15">
        <v>40</v>
      </c>
      <c r="AP666" s="15">
        <v>40</v>
      </c>
      <c r="AQ666" s="14" t="s">
        <v>1830</v>
      </c>
      <c r="AR666" s="15" t="s">
        <v>1778</v>
      </c>
    </row>
    <row r="667" spans="1:45" x14ac:dyDescent="0.2">
      <c r="A667" s="14" t="s">
        <v>1568</v>
      </c>
      <c r="B667" s="15" t="s">
        <v>1672</v>
      </c>
      <c r="C667" s="15" t="s">
        <v>1675</v>
      </c>
      <c r="D667" s="14" t="s">
        <v>1104</v>
      </c>
      <c r="E667" s="14" t="s">
        <v>1829</v>
      </c>
      <c r="F667" s="14"/>
      <c r="G667" s="15" t="s">
        <v>158</v>
      </c>
      <c r="H667" s="14" t="s">
        <v>1694</v>
      </c>
      <c r="I667" t="s">
        <v>1818</v>
      </c>
      <c r="J667">
        <v>36.516666666666602</v>
      </c>
      <c r="K667">
        <v>138.35</v>
      </c>
      <c r="L667">
        <v>2050</v>
      </c>
      <c r="M667" t="s">
        <v>1671</v>
      </c>
      <c r="O667">
        <v>1995</v>
      </c>
      <c r="U667" t="s">
        <v>1775</v>
      </c>
      <c r="V667" s="9" t="s">
        <v>1776</v>
      </c>
      <c r="W667">
        <v>134</v>
      </c>
      <c r="X667" s="9" t="s">
        <v>1820</v>
      </c>
      <c r="Z667">
        <v>16</v>
      </c>
      <c r="AF667" s="14" t="s">
        <v>1694</v>
      </c>
      <c r="AI667" t="s">
        <v>158</v>
      </c>
      <c r="AJ667" s="15" t="s">
        <v>1674</v>
      </c>
      <c r="AK667" s="15">
        <v>66</v>
      </c>
      <c r="AL667" s="14" t="s">
        <v>1792</v>
      </c>
      <c r="AM667" s="14">
        <v>7.8</v>
      </c>
      <c r="AN667" s="15">
        <v>5</v>
      </c>
      <c r="AO667" s="15">
        <v>40</v>
      </c>
      <c r="AP667" s="15">
        <v>40</v>
      </c>
      <c r="AQ667" s="14" t="s">
        <v>1830</v>
      </c>
      <c r="AR667" s="15" t="s">
        <v>1778</v>
      </c>
    </row>
    <row r="668" spans="1:45" x14ac:dyDescent="0.2">
      <c r="A668" s="14" t="s">
        <v>1568</v>
      </c>
      <c r="B668" s="15" t="s">
        <v>1672</v>
      </c>
      <c r="C668" s="15" t="s">
        <v>1675</v>
      </c>
      <c r="D668" s="14" t="s">
        <v>1104</v>
      </c>
      <c r="E668" s="14" t="s">
        <v>1829</v>
      </c>
      <c r="F668" s="14"/>
      <c r="G668" s="15" t="s">
        <v>158</v>
      </c>
      <c r="H668" s="14" t="s">
        <v>1694</v>
      </c>
      <c r="I668" t="s">
        <v>1818</v>
      </c>
      <c r="J668">
        <v>36.516666666666602</v>
      </c>
      <c r="K668">
        <v>138.35</v>
      </c>
      <c r="L668">
        <v>2050</v>
      </c>
      <c r="M668" t="s">
        <v>1671</v>
      </c>
      <c r="O668">
        <v>1995</v>
      </c>
      <c r="U668" t="s">
        <v>1775</v>
      </c>
      <c r="V668" s="9" t="s">
        <v>1776</v>
      </c>
      <c r="W668">
        <v>134</v>
      </c>
      <c r="X668" s="9" t="s">
        <v>1821</v>
      </c>
      <c r="Z668">
        <v>16</v>
      </c>
      <c r="AF668" s="14" t="s">
        <v>1694</v>
      </c>
      <c r="AI668" t="s">
        <v>158</v>
      </c>
      <c r="AJ668" s="15" t="s">
        <v>1674</v>
      </c>
      <c r="AK668" s="15">
        <v>43</v>
      </c>
      <c r="AL668" s="14" t="s">
        <v>1792</v>
      </c>
      <c r="AM668" s="14">
        <v>8.6</v>
      </c>
      <c r="AN668" s="15">
        <v>5</v>
      </c>
      <c r="AO668" s="15">
        <v>40</v>
      </c>
      <c r="AP668" s="15">
        <v>40</v>
      </c>
      <c r="AQ668" s="14" t="s">
        <v>1830</v>
      </c>
      <c r="AR668" s="15" t="s">
        <v>1778</v>
      </c>
    </row>
    <row r="669" spans="1:45" x14ac:dyDescent="0.2">
      <c r="A669" s="14" t="s">
        <v>1568</v>
      </c>
      <c r="B669" s="15" t="s">
        <v>1672</v>
      </c>
      <c r="C669" s="15" t="s">
        <v>1675</v>
      </c>
      <c r="D669" s="14" t="s">
        <v>1104</v>
      </c>
      <c r="E669" s="14" t="s">
        <v>1829</v>
      </c>
      <c r="F669" s="14"/>
      <c r="G669" s="15" t="s">
        <v>158</v>
      </c>
      <c r="H669" s="14" t="s">
        <v>1694</v>
      </c>
      <c r="I669" t="s">
        <v>1818</v>
      </c>
      <c r="J669">
        <v>36.516666666666602</v>
      </c>
      <c r="K669">
        <v>138.35</v>
      </c>
      <c r="L669">
        <v>2050</v>
      </c>
      <c r="M669" t="s">
        <v>1671</v>
      </c>
      <c r="O669">
        <v>1995</v>
      </c>
      <c r="U669" t="s">
        <v>1775</v>
      </c>
      <c r="V669" s="9" t="s">
        <v>1776</v>
      </c>
      <c r="W669">
        <v>134</v>
      </c>
      <c r="X669" s="9" t="s">
        <v>1730</v>
      </c>
      <c r="Z669">
        <v>16</v>
      </c>
      <c r="AF669" s="14" t="s">
        <v>1694</v>
      </c>
      <c r="AI669" t="s">
        <v>158</v>
      </c>
      <c r="AJ669" s="15" t="s">
        <v>1674</v>
      </c>
      <c r="AK669" s="15">
        <v>81</v>
      </c>
      <c r="AL669" s="14" t="s">
        <v>1792</v>
      </c>
      <c r="AM669" s="14">
        <v>4.0999999999999996</v>
      </c>
      <c r="AN669" s="15">
        <v>5</v>
      </c>
      <c r="AO669" s="15">
        <v>40</v>
      </c>
      <c r="AP669" s="15">
        <v>40</v>
      </c>
      <c r="AQ669" s="14" t="s">
        <v>1830</v>
      </c>
      <c r="AR669" s="15" t="s">
        <v>1778</v>
      </c>
    </row>
    <row r="670" spans="1:45" x14ac:dyDescent="0.2">
      <c r="A670" s="14" t="s">
        <v>1568</v>
      </c>
      <c r="B670" s="15" t="s">
        <v>1672</v>
      </c>
      <c r="C670" s="15" t="s">
        <v>1675</v>
      </c>
      <c r="D670" s="14" t="s">
        <v>1104</v>
      </c>
      <c r="E670" s="14" t="s">
        <v>1829</v>
      </c>
      <c r="F670" s="14"/>
      <c r="G670" s="15" t="s">
        <v>158</v>
      </c>
      <c r="H670" s="14" t="s">
        <v>1694</v>
      </c>
      <c r="I670" t="s">
        <v>1818</v>
      </c>
      <c r="J670">
        <v>36.516666666666602</v>
      </c>
      <c r="K670">
        <v>138.35</v>
      </c>
      <c r="L670">
        <v>2050</v>
      </c>
      <c r="M670" t="s">
        <v>1671</v>
      </c>
      <c r="O670">
        <v>1995</v>
      </c>
      <c r="U670" t="s">
        <v>1775</v>
      </c>
      <c r="V670" s="9" t="s">
        <v>1776</v>
      </c>
      <c r="W670">
        <v>134</v>
      </c>
      <c r="X670" s="9" t="s">
        <v>1822</v>
      </c>
      <c r="Z670">
        <v>16</v>
      </c>
      <c r="AF670" s="14" t="s">
        <v>1694</v>
      </c>
      <c r="AI670" t="s">
        <v>158</v>
      </c>
      <c r="AJ670" s="15" t="s">
        <v>1674</v>
      </c>
      <c r="AK670" s="15">
        <v>80</v>
      </c>
      <c r="AL670" s="14" t="s">
        <v>1792</v>
      </c>
      <c r="AM670" s="14">
        <v>1.7</v>
      </c>
      <c r="AN670" s="15">
        <v>5</v>
      </c>
      <c r="AO670" s="15">
        <v>40</v>
      </c>
      <c r="AP670" s="15">
        <v>40</v>
      </c>
      <c r="AQ670" s="14" t="s">
        <v>1830</v>
      </c>
      <c r="AR670" s="15" t="s">
        <v>1778</v>
      </c>
    </row>
    <row r="671" spans="1:45" x14ac:dyDescent="0.2">
      <c r="A671" s="14" t="s">
        <v>1568</v>
      </c>
      <c r="B671" s="15" t="s">
        <v>1672</v>
      </c>
      <c r="C671" s="15" t="s">
        <v>1675</v>
      </c>
      <c r="D671" s="14" t="s">
        <v>1104</v>
      </c>
      <c r="E671" s="14" t="s">
        <v>1829</v>
      </c>
      <c r="F671" s="14"/>
      <c r="G671" s="15" t="s">
        <v>158</v>
      </c>
      <c r="H671" s="14" t="s">
        <v>1694</v>
      </c>
      <c r="I671" t="s">
        <v>1818</v>
      </c>
      <c r="J671">
        <v>36.516666666666602</v>
      </c>
      <c r="K671">
        <v>138.35</v>
      </c>
      <c r="L671">
        <v>2050</v>
      </c>
      <c r="M671" t="s">
        <v>1671</v>
      </c>
      <c r="O671">
        <v>1995</v>
      </c>
      <c r="U671" t="s">
        <v>1775</v>
      </c>
      <c r="V671" s="9" t="s">
        <v>1776</v>
      </c>
      <c r="W671">
        <v>134</v>
      </c>
      <c r="X671" s="9" t="s">
        <v>1823</v>
      </c>
      <c r="Z671">
        <v>16</v>
      </c>
      <c r="AF671" s="14" t="s">
        <v>1694</v>
      </c>
      <c r="AI671" t="s">
        <v>158</v>
      </c>
      <c r="AJ671" s="15" t="s">
        <v>1674</v>
      </c>
      <c r="AK671" s="15">
        <v>88</v>
      </c>
      <c r="AL671" s="14" t="s">
        <v>1792</v>
      </c>
      <c r="AM671" s="14">
        <v>1.1000000000000001</v>
      </c>
      <c r="AN671" s="15">
        <v>5</v>
      </c>
      <c r="AO671" s="15">
        <v>40</v>
      </c>
      <c r="AP671" s="15">
        <v>40</v>
      </c>
      <c r="AQ671" s="14" t="s">
        <v>1830</v>
      </c>
      <c r="AR671" s="15" t="s">
        <v>1778</v>
      </c>
      <c r="AS671" t="s">
        <v>1826</v>
      </c>
    </row>
    <row r="672" spans="1:45" x14ac:dyDescent="0.2">
      <c r="A672" s="14" t="s">
        <v>1568</v>
      </c>
      <c r="B672" s="15" t="s">
        <v>1672</v>
      </c>
      <c r="C672" s="15" t="s">
        <v>1675</v>
      </c>
      <c r="D672" s="14" t="s">
        <v>1104</v>
      </c>
      <c r="E672" s="14" t="s">
        <v>1829</v>
      </c>
      <c r="F672" s="14"/>
      <c r="G672" s="15" t="s">
        <v>158</v>
      </c>
      <c r="H672" s="14" t="s">
        <v>1694</v>
      </c>
      <c r="I672" t="s">
        <v>1818</v>
      </c>
      <c r="J672">
        <v>36.516666666666602</v>
      </c>
      <c r="K672">
        <v>138.35</v>
      </c>
      <c r="L672">
        <v>2050</v>
      </c>
      <c r="M672" t="s">
        <v>1671</v>
      </c>
      <c r="O672">
        <v>1995</v>
      </c>
      <c r="U672" t="s">
        <v>1775</v>
      </c>
      <c r="V672" s="9" t="s">
        <v>1776</v>
      </c>
      <c r="W672">
        <v>134</v>
      </c>
      <c r="X672" s="9" t="s">
        <v>1824</v>
      </c>
      <c r="Z672">
        <v>16</v>
      </c>
      <c r="AF672" s="14" t="s">
        <v>1694</v>
      </c>
      <c r="AI672" t="s">
        <v>158</v>
      </c>
      <c r="AJ672" s="15" t="s">
        <v>1674</v>
      </c>
      <c r="AK672" s="15">
        <v>88</v>
      </c>
      <c r="AL672" s="14" t="s">
        <v>1792</v>
      </c>
      <c r="AM672" s="14">
        <v>2.7</v>
      </c>
      <c r="AN672" s="15">
        <v>5</v>
      </c>
      <c r="AO672" s="15">
        <v>40</v>
      </c>
      <c r="AP672" s="15">
        <v>40</v>
      </c>
      <c r="AQ672" s="14" t="s">
        <v>1830</v>
      </c>
      <c r="AR672" s="15" t="s">
        <v>1778</v>
      </c>
      <c r="AS672" t="s">
        <v>1826</v>
      </c>
    </row>
    <row r="673" spans="1:45" x14ac:dyDescent="0.2">
      <c r="A673" s="14" t="s">
        <v>1568</v>
      </c>
      <c r="B673" s="15" t="s">
        <v>1672</v>
      </c>
      <c r="C673" s="15" t="s">
        <v>1675</v>
      </c>
      <c r="D673" s="14" t="s">
        <v>1104</v>
      </c>
      <c r="E673" s="14" t="s">
        <v>1829</v>
      </c>
      <c r="F673" s="14"/>
      <c r="G673" s="15" t="s">
        <v>158</v>
      </c>
      <c r="H673" s="14" t="s">
        <v>1694</v>
      </c>
      <c r="I673" t="s">
        <v>1818</v>
      </c>
      <c r="J673">
        <v>36.516666666666602</v>
      </c>
      <c r="K673">
        <v>138.35</v>
      </c>
      <c r="L673">
        <v>2050</v>
      </c>
      <c r="M673" t="s">
        <v>1671</v>
      </c>
      <c r="O673">
        <v>1995</v>
      </c>
      <c r="U673" t="s">
        <v>1775</v>
      </c>
      <c r="V673" s="9" t="s">
        <v>1776</v>
      </c>
      <c r="W673">
        <v>134</v>
      </c>
      <c r="X673" s="9" t="s">
        <v>1825</v>
      </c>
      <c r="Z673">
        <v>16</v>
      </c>
      <c r="AF673" s="14" t="s">
        <v>1694</v>
      </c>
      <c r="AI673" t="s">
        <v>158</v>
      </c>
      <c r="AJ673" s="15" t="s">
        <v>1674</v>
      </c>
      <c r="AK673" s="15">
        <v>92</v>
      </c>
      <c r="AL673" s="14" t="s">
        <v>1792</v>
      </c>
      <c r="AM673" s="14">
        <v>0.5</v>
      </c>
      <c r="AN673" s="15">
        <v>5</v>
      </c>
      <c r="AO673" s="15">
        <v>40</v>
      </c>
      <c r="AP673" s="15">
        <v>40</v>
      </c>
      <c r="AQ673" s="14" t="s">
        <v>1830</v>
      </c>
      <c r="AR673" s="15" t="s">
        <v>1778</v>
      </c>
      <c r="AS673" t="s">
        <v>1826</v>
      </c>
    </row>
    <row r="674" spans="1:45" x14ac:dyDescent="0.2">
      <c r="A674" t="s">
        <v>1608</v>
      </c>
      <c r="B674" s="15" t="s">
        <v>1672</v>
      </c>
      <c r="C674" s="15" t="s">
        <v>1675</v>
      </c>
      <c r="D674" t="s">
        <v>1603</v>
      </c>
      <c r="E674" t="s">
        <v>1604</v>
      </c>
      <c r="F674" t="s">
        <v>1840</v>
      </c>
      <c r="G674" s="15" t="s">
        <v>1694</v>
      </c>
      <c r="H674" s="14" t="s">
        <v>1694</v>
      </c>
      <c r="I674" s="16" t="s">
        <v>1841</v>
      </c>
      <c r="M674" t="s">
        <v>1671</v>
      </c>
      <c r="O674">
        <v>2011</v>
      </c>
      <c r="R674">
        <v>30</v>
      </c>
      <c r="T674" t="s">
        <v>1842</v>
      </c>
      <c r="U674" t="s">
        <v>1775</v>
      </c>
      <c r="V674" s="9" t="s">
        <v>1842</v>
      </c>
      <c r="W674">
        <v>70</v>
      </c>
      <c r="X674" s="9" t="s">
        <v>1820</v>
      </c>
      <c r="Y674" t="s">
        <v>1844</v>
      </c>
      <c r="Z674">
        <v>24</v>
      </c>
      <c r="AF674" s="14" t="s">
        <v>158</v>
      </c>
      <c r="AG674" t="s">
        <v>1843</v>
      </c>
      <c r="AH674">
        <v>10</v>
      </c>
      <c r="AI674" t="s">
        <v>158</v>
      </c>
      <c r="AJ674" s="15" t="s">
        <v>1674</v>
      </c>
      <c r="AK674" s="15">
        <v>0</v>
      </c>
      <c r="AL674" s="14" t="s">
        <v>1792</v>
      </c>
      <c r="AM674" s="14">
        <v>0</v>
      </c>
      <c r="AN674" s="15">
        <v>4</v>
      </c>
      <c r="AO674" s="15">
        <v>50</v>
      </c>
      <c r="AP674" s="15">
        <v>0</v>
      </c>
      <c r="AQ674" s="14" t="s">
        <v>1813</v>
      </c>
      <c r="AR674" s="15" t="s">
        <v>1845</v>
      </c>
    </row>
    <row r="675" spans="1:45" x14ac:dyDescent="0.2">
      <c r="A675" t="s">
        <v>1608</v>
      </c>
      <c r="B675" s="15" t="s">
        <v>1672</v>
      </c>
      <c r="C675" s="15" t="s">
        <v>1675</v>
      </c>
      <c r="D675" t="s">
        <v>1603</v>
      </c>
      <c r="E675" t="s">
        <v>1604</v>
      </c>
      <c r="F675" t="s">
        <v>1840</v>
      </c>
      <c r="G675" s="15" t="s">
        <v>1694</v>
      </c>
      <c r="H675" s="14" t="s">
        <v>1694</v>
      </c>
      <c r="I675" s="16" t="s">
        <v>1841</v>
      </c>
      <c r="M675" t="s">
        <v>1671</v>
      </c>
      <c r="O675">
        <v>2011</v>
      </c>
      <c r="R675">
        <v>30</v>
      </c>
      <c r="T675" t="s">
        <v>1842</v>
      </c>
      <c r="U675" t="s">
        <v>1775</v>
      </c>
      <c r="V675" s="9" t="s">
        <v>1842</v>
      </c>
      <c r="W675">
        <v>70</v>
      </c>
      <c r="X675" s="9" t="s">
        <v>1821</v>
      </c>
      <c r="Y675" t="s">
        <v>1844</v>
      </c>
      <c r="Z675">
        <v>24</v>
      </c>
      <c r="AF675" s="14" t="s">
        <v>158</v>
      </c>
      <c r="AG675" t="s">
        <v>1843</v>
      </c>
      <c r="AH675">
        <v>10</v>
      </c>
      <c r="AI675" t="s">
        <v>158</v>
      </c>
      <c r="AJ675" s="15" t="s">
        <v>1674</v>
      </c>
      <c r="AK675" s="15">
        <v>0</v>
      </c>
      <c r="AL675" s="14" t="s">
        <v>1792</v>
      </c>
      <c r="AM675" s="14">
        <v>0</v>
      </c>
      <c r="AN675" s="15">
        <v>4</v>
      </c>
      <c r="AO675" s="15">
        <v>50</v>
      </c>
      <c r="AP675" s="15">
        <v>0</v>
      </c>
      <c r="AQ675" s="14" t="s">
        <v>1813</v>
      </c>
      <c r="AR675" s="15" t="s">
        <v>1845</v>
      </c>
    </row>
    <row r="676" spans="1:45" x14ac:dyDescent="0.2">
      <c r="A676" t="s">
        <v>1608</v>
      </c>
      <c r="B676" s="15" t="s">
        <v>1672</v>
      </c>
      <c r="C676" s="15" t="s">
        <v>1675</v>
      </c>
      <c r="D676" t="s">
        <v>1603</v>
      </c>
      <c r="E676" t="s">
        <v>1604</v>
      </c>
      <c r="F676" t="s">
        <v>1840</v>
      </c>
      <c r="G676" s="15" t="s">
        <v>1694</v>
      </c>
      <c r="H676" s="14" t="s">
        <v>1694</v>
      </c>
      <c r="I676" s="16" t="s">
        <v>1841</v>
      </c>
      <c r="M676" t="s">
        <v>1671</v>
      </c>
      <c r="O676">
        <v>2011</v>
      </c>
      <c r="R676">
        <v>30</v>
      </c>
      <c r="T676" t="s">
        <v>1842</v>
      </c>
      <c r="U676" t="s">
        <v>1775</v>
      </c>
      <c r="V676" s="9" t="s">
        <v>1842</v>
      </c>
      <c r="W676">
        <v>70</v>
      </c>
      <c r="X676" s="9" t="s">
        <v>1730</v>
      </c>
      <c r="Y676" t="s">
        <v>1844</v>
      </c>
      <c r="Z676">
        <v>24</v>
      </c>
      <c r="AF676" s="14" t="s">
        <v>158</v>
      </c>
      <c r="AG676" t="s">
        <v>1843</v>
      </c>
      <c r="AH676">
        <v>10</v>
      </c>
      <c r="AI676" t="s">
        <v>158</v>
      </c>
      <c r="AJ676" s="15" t="s">
        <v>1674</v>
      </c>
      <c r="AK676" s="15">
        <v>0</v>
      </c>
      <c r="AL676" s="14" t="s">
        <v>1792</v>
      </c>
      <c r="AM676" s="14">
        <v>0</v>
      </c>
      <c r="AN676" s="15">
        <v>4</v>
      </c>
      <c r="AO676" s="15">
        <v>50</v>
      </c>
      <c r="AP676" s="15">
        <v>0</v>
      </c>
      <c r="AQ676" s="14" t="s">
        <v>1813</v>
      </c>
      <c r="AR676" s="15" t="s">
        <v>1845</v>
      </c>
    </row>
    <row r="677" spans="1:45" x14ac:dyDescent="0.2">
      <c r="A677" t="s">
        <v>1608</v>
      </c>
      <c r="B677" s="15" t="s">
        <v>1672</v>
      </c>
      <c r="C677" s="15" t="s">
        <v>1675</v>
      </c>
      <c r="D677" t="s">
        <v>1603</v>
      </c>
      <c r="E677" t="s">
        <v>1604</v>
      </c>
      <c r="F677" t="s">
        <v>1840</v>
      </c>
      <c r="G677" s="15" t="s">
        <v>1694</v>
      </c>
      <c r="H677" s="14" t="s">
        <v>1694</v>
      </c>
      <c r="I677" s="16" t="s">
        <v>1841</v>
      </c>
      <c r="M677" t="s">
        <v>1671</v>
      </c>
      <c r="O677">
        <v>2011</v>
      </c>
      <c r="R677">
        <v>30</v>
      </c>
      <c r="T677" t="s">
        <v>1842</v>
      </c>
      <c r="U677" t="s">
        <v>1775</v>
      </c>
      <c r="V677" s="9" t="s">
        <v>1842</v>
      </c>
      <c r="W677">
        <v>70</v>
      </c>
      <c r="X677" s="9" t="s">
        <v>1822</v>
      </c>
      <c r="Y677" t="s">
        <v>1844</v>
      </c>
      <c r="Z677">
        <v>24</v>
      </c>
      <c r="AF677" s="14" t="s">
        <v>158</v>
      </c>
      <c r="AG677" t="s">
        <v>1843</v>
      </c>
      <c r="AH677">
        <v>10</v>
      </c>
      <c r="AI677" t="s">
        <v>158</v>
      </c>
      <c r="AJ677" s="15" t="s">
        <v>1674</v>
      </c>
      <c r="AK677" s="15">
        <v>0</v>
      </c>
      <c r="AL677" s="14" t="s">
        <v>1792</v>
      </c>
      <c r="AM677" s="14">
        <v>0</v>
      </c>
      <c r="AN677" s="15">
        <v>4</v>
      </c>
      <c r="AO677" s="15">
        <v>50</v>
      </c>
      <c r="AP677" s="15">
        <v>0</v>
      </c>
      <c r="AQ677" s="14" t="s">
        <v>1813</v>
      </c>
      <c r="AR677" s="15" t="s">
        <v>1845</v>
      </c>
    </row>
    <row r="678" spans="1:45" x14ac:dyDescent="0.2">
      <c r="A678" t="s">
        <v>1608</v>
      </c>
      <c r="B678" s="15" t="s">
        <v>1672</v>
      </c>
      <c r="C678" s="15" t="s">
        <v>1675</v>
      </c>
      <c r="D678" t="s">
        <v>1603</v>
      </c>
      <c r="E678" t="s">
        <v>1604</v>
      </c>
      <c r="F678" t="s">
        <v>1840</v>
      </c>
      <c r="G678" s="15" t="s">
        <v>1694</v>
      </c>
      <c r="H678" s="14" t="s">
        <v>1694</v>
      </c>
      <c r="I678" s="16" t="s">
        <v>1841</v>
      </c>
      <c r="M678" t="s">
        <v>1671</v>
      </c>
      <c r="O678">
        <v>2011</v>
      </c>
      <c r="R678">
        <v>30</v>
      </c>
      <c r="T678" t="s">
        <v>1842</v>
      </c>
      <c r="U678" t="s">
        <v>1775</v>
      </c>
      <c r="V678" s="9" t="s">
        <v>1842</v>
      </c>
      <c r="W678">
        <v>70</v>
      </c>
      <c r="X678" s="9" t="s">
        <v>1820</v>
      </c>
      <c r="Y678" t="s">
        <v>1844</v>
      </c>
      <c r="Z678">
        <v>24</v>
      </c>
      <c r="AF678" s="14" t="s">
        <v>158</v>
      </c>
      <c r="AG678" t="s">
        <v>1843</v>
      </c>
      <c r="AH678">
        <v>10</v>
      </c>
      <c r="AI678" t="s">
        <v>158</v>
      </c>
      <c r="AJ678" s="15" t="s">
        <v>1674</v>
      </c>
      <c r="AK678" s="15">
        <v>0</v>
      </c>
      <c r="AL678" s="14" t="s">
        <v>1792</v>
      </c>
      <c r="AM678" s="14">
        <v>0</v>
      </c>
      <c r="AN678" s="15">
        <v>4</v>
      </c>
      <c r="AO678" s="15">
        <v>50</v>
      </c>
      <c r="AP678" s="15">
        <v>7</v>
      </c>
      <c r="AQ678" s="14" t="s">
        <v>1813</v>
      </c>
      <c r="AR678" s="15" t="s">
        <v>1845</v>
      </c>
    </row>
    <row r="679" spans="1:45" x14ac:dyDescent="0.2">
      <c r="A679" t="s">
        <v>1608</v>
      </c>
      <c r="B679" s="15" t="s">
        <v>1672</v>
      </c>
      <c r="C679" s="15" t="s">
        <v>1675</v>
      </c>
      <c r="D679" t="s">
        <v>1603</v>
      </c>
      <c r="E679" t="s">
        <v>1604</v>
      </c>
      <c r="F679" t="s">
        <v>1840</v>
      </c>
      <c r="G679" s="15" t="s">
        <v>1694</v>
      </c>
      <c r="H679" s="14" t="s">
        <v>1694</v>
      </c>
      <c r="I679" s="16" t="s">
        <v>1841</v>
      </c>
      <c r="M679" t="s">
        <v>1671</v>
      </c>
      <c r="O679">
        <v>2011</v>
      </c>
      <c r="R679">
        <v>30</v>
      </c>
      <c r="T679" t="s">
        <v>1842</v>
      </c>
      <c r="U679" t="s">
        <v>1775</v>
      </c>
      <c r="V679" s="9" t="s">
        <v>1842</v>
      </c>
      <c r="W679">
        <v>70</v>
      </c>
      <c r="X679" s="9" t="s">
        <v>1821</v>
      </c>
      <c r="Y679" t="s">
        <v>1844</v>
      </c>
      <c r="Z679">
        <v>24</v>
      </c>
      <c r="AF679" s="14" t="s">
        <v>158</v>
      </c>
      <c r="AG679" t="s">
        <v>1843</v>
      </c>
      <c r="AH679">
        <v>10</v>
      </c>
      <c r="AI679" t="s">
        <v>158</v>
      </c>
      <c r="AJ679" s="15" t="s">
        <v>1674</v>
      </c>
      <c r="AK679" s="15">
        <v>0</v>
      </c>
      <c r="AL679" s="14" t="s">
        <v>1792</v>
      </c>
      <c r="AM679" s="14">
        <v>0</v>
      </c>
      <c r="AN679" s="15">
        <v>4</v>
      </c>
      <c r="AO679" s="15">
        <v>50</v>
      </c>
      <c r="AP679" s="15">
        <v>7</v>
      </c>
      <c r="AQ679" s="14" t="s">
        <v>1813</v>
      </c>
      <c r="AR679" s="15" t="s">
        <v>1845</v>
      </c>
    </row>
    <row r="680" spans="1:45" x14ac:dyDescent="0.2">
      <c r="A680" t="s">
        <v>1608</v>
      </c>
      <c r="B680" s="15" t="s">
        <v>1672</v>
      </c>
      <c r="C680" s="15" t="s">
        <v>1675</v>
      </c>
      <c r="D680" t="s">
        <v>1603</v>
      </c>
      <c r="E680" t="s">
        <v>1604</v>
      </c>
      <c r="F680" t="s">
        <v>1840</v>
      </c>
      <c r="G680" s="15" t="s">
        <v>1694</v>
      </c>
      <c r="H680" s="14" t="s">
        <v>1694</v>
      </c>
      <c r="I680" s="16" t="s">
        <v>1841</v>
      </c>
      <c r="M680" t="s">
        <v>1671</v>
      </c>
      <c r="O680">
        <v>2011</v>
      </c>
      <c r="R680">
        <v>30</v>
      </c>
      <c r="T680" t="s">
        <v>1842</v>
      </c>
      <c r="U680" t="s">
        <v>1775</v>
      </c>
      <c r="V680" s="9" t="s">
        <v>1842</v>
      </c>
      <c r="W680">
        <v>70</v>
      </c>
      <c r="X680" s="9" t="s">
        <v>1730</v>
      </c>
      <c r="Y680" t="s">
        <v>1844</v>
      </c>
      <c r="Z680">
        <v>24</v>
      </c>
      <c r="AF680" s="14" t="s">
        <v>158</v>
      </c>
      <c r="AG680" t="s">
        <v>1843</v>
      </c>
      <c r="AH680">
        <v>10</v>
      </c>
      <c r="AI680" t="s">
        <v>158</v>
      </c>
      <c r="AJ680" s="15" t="s">
        <v>1674</v>
      </c>
      <c r="AK680" s="15">
        <v>0</v>
      </c>
      <c r="AL680" s="14" t="s">
        <v>1792</v>
      </c>
      <c r="AM680" s="14">
        <v>0</v>
      </c>
      <c r="AN680" s="15">
        <v>4</v>
      </c>
      <c r="AO680" s="15">
        <v>50</v>
      </c>
      <c r="AP680" s="15">
        <v>7</v>
      </c>
      <c r="AQ680" s="14" t="s">
        <v>1813</v>
      </c>
      <c r="AR680" s="15" t="s">
        <v>1845</v>
      </c>
    </row>
    <row r="681" spans="1:45" x14ac:dyDescent="0.2">
      <c r="A681" t="s">
        <v>1608</v>
      </c>
      <c r="B681" s="15" t="s">
        <v>1672</v>
      </c>
      <c r="C681" s="15" t="s">
        <v>1675</v>
      </c>
      <c r="D681" t="s">
        <v>1603</v>
      </c>
      <c r="E681" t="s">
        <v>1604</v>
      </c>
      <c r="F681" t="s">
        <v>1840</v>
      </c>
      <c r="G681" s="15" t="s">
        <v>1694</v>
      </c>
      <c r="H681" s="14" t="s">
        <v>1694</v>
      </c>
      <c r="I681" s="16" t="s">
        <v>1841</v>
      </c>
      <c r="M681" t="s">
        <v>1671</v>
      </c>
      <c r="O681">
        <v>2011</v>
      </c>
      <c r="R681">
        <v>30</v>
      </c>
      <c r="T681" t="s">
        <v>1842</v>
      </c>
      <c r="U681" t="s">
        <v>1775</v>
      </c>
      <c r="V681" s="9" t="s">
        <v>1842</v>
      </c>
      <c r="W681">
        <v>70</v>
      </c>
      <c r="X681" s="9" t="s">
        <v>1822</v>
      </c>
      <c r="Y681" t="s">
        <v>1844</v>
      </c>
      <c r="Z681">
        <v>24</v>
      </c>
      <c r="AF681" s="14" t="s">
        <v>158</v>
      </c>
      <c r="AG681" t="s">
        <v>1843</v>
      </c>
      <c r="AH681">
        <v>10</v>
      </c>
      <c r="AI681" t="s">
        <v>158</v>
      </c>
      <c r="AJ681" s="15" t="s">
        <v>1674</v>
      </c>
      <c r="AK681" s="15">
        <v>0</v>
      </c>
      <c r="AL681" s="14" t="s">
        <v>1792</v>
      </c>
      <c r="AM681">
        <v>0</v>
      </c>
      <c r="AN681" s="15">
        <v>4</v>
      </c>
      <c r="AO681" s="15">
        <v>50</v>
      </c>
      <c r="AP681" s="15">
        <v>7</v>
      </c>
      <c r="AQ681" s="14" t="s">
        <v>1813</v>
      </c>
      <c r="AR681" s="15" t="s">
        <v>1845</v>
      </c>
    </row>
    <row r="682" spans="1:45" x14ac:dyDescent="0.2">
      <c r="A682" t="s">
        <v>1608</v>
      </c>
      <c r="B682" s="15" t="s">
        <v>1672</v>
      </c>
      <c r="C682" s="15" t="s">
        <v>1675</v>
      </c>
      <c r="D682" t="s">
        <v>1603</v>
      </c>
      <c r="E682" t="s">
        <v>1604</v>
      </c>
      <c r="F682" t="s">
        <v>1840</v>
      </c>
      <c r="G682" s="15" t="s">
        <v>1694</v>
      </c>
      <c r="H682" s="14" t="s">
        <v>1694</v>
      </c>
      <c r="I682" s="16" t="s">
        <v>1841</v>
      </c>
      <c r="M682" t="s">
        <v>1671</v>
      </c>
      <c r="O682">
        <v>2011</v>
      </c>
      <c r="R682">
        <v>30</v>
      </c>
      <c r="T682" t="s">
        <v>1842</v>
      </c>
      <c r="U682" t="s">
        <v>1775</v>
      </c>
      <c r="V682" s="9" t="s">
        <v>1842</v>
      </c>
      <c r="W682">
        <v>70</v>
      </c>
      <c r="X682" s="9" t="s">
        <v>1820</v>
      </c>
      <c r="Y682" t="s">
        <v>1844</v>
      </c>
      <c r="Z682">
        <v>24</v>
      </c>
      <c r="AF682" s="14" t="s">
        <v>158</v>
      </c>
      <c r="AG682" t="s">
        <v>1843</v>
      </c>
      <c r="AH682">
        <v>10</v>
      </c>
      <c r="AI682" t="s">
        <v>158</v>
      </c>
      <c r="AJ682" s="15" t="s">
        <v>1674</v>
      </c>
      <c r="AK682" s="15">
        <v>0</v>
      </c>
      <c r="AL682" s="14" t="s">
        <v>1792</v>
      </c>
      <c r="AM682" s="14">
        <v>0</v>
      </c>
      <c r="AN682" s="15">
        <v>4</v>
      </c>
      <c r="AO682" s="15">
        <v>50</v>
      </c>
      <c r="AP682" s="15">
        <v>14</v>
      </c>
      <c r="AQ682" s="14" t="s">
        <v>1813</v>
      </c>
      <c r="AR682" s="15" t="s">
        <v>1845</v>
      </c>
    </row>
    <row r="683" spans="1:45" x14ac:dyDescent="0.2">
      <c r="A683" t="s">
        <v>1608</v>
      </c>
      <c r="B683" s="15" t="s">
        <v>1672</v>
      </c>
      <c r="C683" s="15" t="s">
        <v>1675</v>
      </c>
      <c r="D683" t="s">
        <v>1603</v>
      </c>
      <c r="E683" t="s">
        <v>1604</v>
      </c>
      <c r="F683" t="s">
        <v>1840</v>
      </c>
      <c r="G683" s="15" t="s">
        <v>1694</v>
      </c>
      <c r="H683" s="14" t="s">
        <v>1694</v>
      </c>
      <c r="I683" s="16" t="s">
        <v>1841</v>
      </c>
      <c r="M683" t="s">
        <v>1671</v>
      </c>
      <c r="O683">
        <v>2011</v>
      </c>
      <c r="R683">
        <v>30</v>
      </c>
      <c r="T683" t="s">
        <v>1842</v>
      </c>
      <c r="U683" t="s">
        <v>1775</v>
      </c>
      <c r="V683" s="9" t="s">
        <v>1842</v>
      </c>
      <c r="W683">
        <v>70</v>
      </c>
      <c r="X683" s="9" t="s">
        <v>1821</v>
      </c>
      <c r="Y683" t="s">
        <v>1844</v>
      </c>
      <c r="Z683">
        <v>24</v>
      </c>
      <c r="AF683" s="14" t="s">
        <v>158</v>
      </c>
      <c r="AG683" t="s">
        <v>1843</v>
      </c>
      <c r="AH683">
        <v>10</v>
      </c>
      <c r="AI683" t="s">
        <v>158</v>
      </c>
      <c r="AJ683" s="15" t="s">
        <v>1674</v>
      </c>
      <c r="AK683" s="15">
        <v>0</v>
      </c>
      <c r="AL683" s="14" t="s">
        <v>1792</v>
      </c>
      <c r="AM683" s="14">
        <v>0</v>
      </c>
      <c r="AN683" s="15">
        <v>4</v>
      </c>
      <c r="AO683" s="15">
        <v>50</v>
      </c>
      <c r="AP683" s="15">
        <v>14</v>
      </c>
      <c r="AQ683" s="14" t="s">
        <v>1813</v>
      </c>
      <c r="AR683" s="15" t="s">
        <v>1845</v>
      </c>
    </row>
    <row r="684" spans="1:45" x14ac:dyDescent="0.2">
      <c r="A684" t="s">
        <v>1608</v>
      </c>
      <c r="B684" s="15" t="s">
        <v>1672</v>
      </c>
      <c r="C684" s="15" t="s">
        <v>1675</v>
      </c>
      <c r="D684" t="s">
        <v>1603</v>
      </c>
      <c r="E684" t="s">
        <v>1604</v>
      </c>
      <c r="F684" t="s">
        <v>1840</v>
      </c>
      <c r="G684" s="15" t="s">
        <v>1694</v>
      </c>
      <c r="H684" s="14" t="s">
        <v>1694</v>
      </c>
      <c r="I684" s="16" t="s">
        <v>1841</v>
      </c>
      <c r="M684" t="s">
        <v>1671</v>
      </c>
      <c r="O684">
        <v>2011</v>
      </c>
      <c r="R684">
        <v>30</v>
      </c>
      <c r="T684" t="s">
        <v>1842</v>
      </c>
      <c r="U684" t="s">
        <v>1775</v>
      </c>
      <c r="V684" s="9" t="s">
        <v>1842</v>
      </c>
      <c r="W684">
        <v>70</v>
      </c>
      <c r="X684" s="9" t="s">
        <v>1730</v>
      </c>
      <c r="Y684" t="s">
        <v>1844</v>
      </c>
      <c r="Z684">
        <v>24</v>
      </c>
      <c r="AF684" s="14" t="s">
        <v>158</v>
      </c>
      <c r="AG684" t="s">
        <v>1843</v>
      </c>
      <c r="AH684">
        <v>10</v>
      </c>
      <c r="AI684" t="s">
        <v>158</v>
      </c>
      <c r="AJ684" s="15" t="s">
        <v>1674</v>
      </c>
      <c r="AK684" s="15">
        <v>0</v>
      </c>
      <c r="AL684" s="14" t="s">
        <v>1792</v>
      </c>
      <c r="AM684" s="14">
        <v>0</v>
      </c>
      <c r="AN684" s="15">
        <v>4</v>
      </c>
      <c r="AO684" s="15">
        <v>50</v>
      </c>
      <c r="AP684" s="15">
        <v>14</v>
      </c>
      <c r="AQ684" s="14" t="s">
        <v>1813</v>
      </c>
      <c r="AR684" s="15" t="s">
        <v>1845</v>
      </c>
    </row>
    <row r="685" spans="1:45" x14ac:dyDescent="0.2">
      <c r="A685" t="s">
        <v>1608</v>
      </c>
      <c r="B685" s="15" t="s">
        <v>1672</v>
      </c>
      <c r="C685" s="15" t="s">
        <v>1675</v>
      </c>
      <c r="D685" t="s">
        <v>1603</v>
      </c>
      <c r="E685" t="s">
        <v>1604</v>
      </c>
      <c r="F685" t="s">
        <v>1840</v>
      </c>
      <c r="G685" s="15" t="s">
        <v>1694</v>
      </c>
      <c r="H685" s="14" t="s">
        <v>1694</v>
      </c>
      <c r="I685" s="16" t="s">
        <v>1841</v>
      </c>
      <c r="M685" t="s">
        <v>1671</v>
      </c>
      <c r="O685">
        <v>2011</v>
      </c>
      <c r="R685">
        <v>30</v>
      </c>
      <c r="T685" t="s">
        <v>1842</v>
      </c>
      <c r="U685" t="s">
        <v>1775</v>
      </c>
      <c r="V685" s="9" t="s">
        <v>1842</v>
      </c>
      <c r="W685">
        <v>70</v>
      </c>
      <c r="X685" s="9" t="s">
        <v>1822</v>
      </c>
      <c r="Y685" t="s">
        <v>1844</v>
      </c>
      <c r="Z685">
        <v>24</v>
      </c>
      <c r="AF685" s="14" t="s">
        <v>158</v>
      </c>
      <c r="AG685" t="s">
        <v>1843</v>
      </c>
      <c r="AH685">
        <v>10</v>
      </c>
      <c r="AI685" t="s">
        <v>158</v>
      </c>
      <c r="AJ685" s="15" t="s">
        <v>1674</v>
      </c>
      <c r="AK685" s="15">
        <v>0</v>
      </c>
      <c r="AL685" s="14" t="s">
        <v>1792</v>
      </c>
      <c r="AM685">
        <v>0</v>
      </c>
      <c r="AN685" s="15">
        <v>4</v>
      </c>
      <c r="AO685" s="15">
        <v>50</v>
      </c>
      <c r="AP685" s="15">
        <v>14</v>
      </c>
      <c r="AQ685" s="14" t="s">
        <v>1813</v>
      </c>
      <c r="AR685" s="15" t="s">
        <v>1845</v>
      </c>
    </row>
    <row r="686" spans="1:45" x14ac:dyDescent="0.2">
      <c r="A686" t="s">
        <v>1608</v>
      </c>
      <c r="B686" s="15" t="s">
        <v>1672</v>
      </c>
      <c r="C686" s="15" t="s">
        <v>1675</v>
      </c>
      <c r="D686" t="s">
        <v>1603</v>
      </c>
      <c r="E686" t="s">
        <v>1604</v>
      </c>
      <c r="F686" t="s">
        <v>1840</v>
      </c>
      <c r="G686" s="15" t="s">
        <v>1694</v>
      </c>
      <c r="H686" s="14" t="s">
        <v>1694</v>
      </c>
      <c r="I686" s="16" t="s">
        <v>1841</v>
      </c>
      <c r="M686" t="s">
        <v>1671</v>
      </c>
      <c r="O686">
        <v>2011</v>
      </c>
      <c r="R686">
        <v>30</v>
      </c>
      <c r="T686" t="s">
        <v>1842</v>
      </c>
      <c r="U686" t="s">
        <v>1775</v>
      </c>
      <c r="V686" s="9" t="s">
        <v>1842</v>
      </c>
      <c r="W686">
        <v>70</v>
      </c>
      <c r="X686" s="9" t="s">
        <v>1820</v>
      </c>
      <c r="Y686" t="s">
        <v>1844</v>
      </c>
      <c r="Z686">
        <v>24</v>
      </c>
      <c r="AF686" s="14" t="s">
        <v>158</v>
      </c>
      <c r="AG686" t="s">
        <v>1843</v>
      </c>
      <c r="AH686">
        <v>10</v>
      </c>
      <c r="AI686" t="s">
        <v>158</v>
      </c>
      <c r="AJ686" s="15" t="s">
        <v>1674</v>
      </c>
      <c r="AK686" s="15">
        <v>0</v>
      </c>
      <c r="AL686" s="14" t="s">
        <v>1792</v>
      </c>
      <c r="AM686" s="14">
        <v>0</v>
      </c>
      <c r="AN686" s="15">
        <v>4</v>
      </c>
      <c r="AO686" s="15">
        <v>50</v>
      </c>
      <c r="AP686" s="15">
        <v>21</v>
      </c>
      <c r="AQ686" s="14" t="s">
        <v>1813</v>
      </c>
      <c r="AR686" s="15" t="s">
        <v>1845</v>
      </c>
    </row>
    <row r="687" spans="1:45" x14ac:dyDescent="0.2">
      <c r="A687" t="s">
        <v>1608</v>
      </c>
      <c r="B687" s="15" t="s">
        <v>1672</v>
      </c>
      <c r="C687" s="15" t="s">
        <v>1675</v>
      </c>
      <c r="D687" t="s">
        <v>1603</v>
      </c>
      <c r="E687" t="s">
        <v>1604</v>
      </c>
      <c r="F687" t="s">
        <v>1840</v>
      </c>
      <c r="G687" s="15" t="s">
        <v>1694</v>
      </c>
      <c r="H687" s="14" t="s">
        <v>1694</v>
      </c>
      <c r="I687" s="16" t="s">
        <v>1841</v>
      </c>
      <c r="M687" t="s">
        <v>1671</v>
      </c>
      <c r="O687">
        <v>2011</v>
      </c>
      <c r="R687">
        <v>30</v>
      </c>
      <c r="T687" t="s">
        <v>1842</v>
      </c>
      <c r="U687" t="s">
        <v>1775</v>
      </c>
      <c r="V687" s="9" t="s">
        <v>1842</v>
      </c>
      <c r="W687">
        <v>70</v>
      </c>
      <c r="X687" s="9" t="s">
        <v>1821</v>
      </c>
      <c r="Y687" t="s">
        <v>1844</v>
      </c>
      <c r="Z687">
        <v>24</v>
      </c>
      <c r="AF687" s="14" t="s">
        <v>158</v>
      </c>
      <c r="AG687" t="s">
        <v>1843</v>
      </c>
      <c r="AH687">
        <v>10</v>
      </c>
      <c r="AI687" t="s">
        <v>158</v>
      </c>
      <c r="AJ687" s="15" t="s">
        <v>1674</v>
      </c>
      <c r="AK687" s="15">
        <v>0</v>
      </c>
      <c r="AL687" s="14" t="s">
        <v>1792</v>
      </c>
      <c r="AM687" s="14">
        <v>0</v>
      </c>
      <c r="AN687" s="15">
        <v>4</v>
      </c>
      <c r="AO687" s="15">
        <v>50</v>
      </c>
      <c r="AP687" s="15">
        <v>21</v>
      </c>
      <c r="AQ687" s="14" t="s">
        <v>1813</v>
      </c>
      <c r="AR687" s="15" t="s">
        <v>1845</v>
      </c>
    </row>
    <row r="688" spans="1:45" x14ac:dyDescent="0.2">
      <c r="A688" t="s">
        <v>1608</v>
      </c>
      <c r="B688" s="15" t="s">
        <v>1672</v>
      </c>
      <c r="C688" s="15" t="s">
        <v>1675</v>
      </c>
      <c r="D688" t="s">
        <v>1603</v>
      </c>
      <c r="E688" t="s">
        <v>1604</v>
      </c>
      <c r="F688" t="s">
        <v>1840</v>
      </c>
      <c r="G688" s="15" t="s">
        <v>1694</v>
      </c>
      <c r="H688" s="14" t="s">
        <v>1694</v>
      </c>
      <c r="I688" s="16" t="s">
        <v>1841</v>
      </c>
      <c r="M688" t="s">
        <v>1671</v>
      </c>
      <c r="O688">
        <v>2011</v>
      </c>
      <c r="R688">
        <v>30</v>
      </c>
      <c r="T688" t="s">
        <v>1842</v>
      </c>
      <c r="U688" t="s">
        <v>1775</v>
      </c>
      <c r="V688" s="9" t="s">
        <v>1842</v>
      </c>
      <c r="W688">
        <v>70</v>
      </c>
      <c r="X688" s="9" t="s">
        <v>1730</v>
      </c>
      <c r="Y688" t="s">
        <v>1844</v>
      </c>
      <c r="Z688">
        <v>24</v>
      </c>
      <c r="AF688" s="14" t="s">
        <v>158</v>
      </c>
      <c r="AG688" t="s">
        <v>1843</v>
      </c>
      <c r="AH688">
        <v>10</v>
      </c>
      <c r="AI688" t="s">
        <v>158</v>
      </c>
      <c r="AJ688" s="15" t="s">
        <v>1674</v>
      </c>
      <c r="AK688" s="15">
        <v>0</v>
      </c>
      <c r="AL688" s="14" t="s">
        <v>1792</v>
      </c>
      <c r="AM688" s="14">
        <v>0</v>
      </c>
      <c r="AN688" s="15">
        <v>4</v>
      </c>
      <c r="AO688" s="15">
        <v>50</v>
      </c>
      <c r="AP688" s="15">
        <v>21</v>
      </c>
      <c r="AQ688" s="14" t="s">
        <v>1813</v>
      </c>
      <c r="AR688" s="15" t="s">
        <v>1845</v>
      </c>
    </row>
    <row r="689" spans="1:44" x14ac:dyDescent="0.2">
      <c r="A689" t="s">
        <v>1608</v>
      </c>
      <c r="B689" s="15" t="s">
        <v>1672</v>
      </c>
      <c r="C689" s="15" t="s">
        <v>1675</v>
      </c>
      <c r="D689" t="s">
        <v>1603</v>
      </c>
      <c r="E689" t="s">
        <v>1604</v>
      </c>
      <c r="F689" t="s">
        <v>1840</v>
      </c>
      <c r="G689" s="15" t="s">
        <v>1694</v>
      </c>
      <c r="H689" s="14" t="s">
        <v>1694</v>
      </c>
      <c r="I689" s="16" t="s">
        <v>1841</v>
      </c>
      <c r="M689" t="s">
        <v>1671</v>
      </c>
      <c r="O689">
        <v>2011</v>
      </c>
      <c r="R689">
        <v>30</v>
      </c>
      <c r="T689" t="s">
        <v>1842</v>
      </c>
      <c r="U689" t="s">
        <v>1775</v>
      </c>
      <c r="V689" s="9" t="s">
        <v>1842</v>
      </c>
      <c r="W689">
        <v>70</v>
      </c>
      <c r="X689" s="9" t="s">
        <v>1822</v>
      </c>
      <c r="Y689" t="s">
        <v>1844</v>
      </c>
      <c r="Z689">
        <v>24</v>
      </c>
      <c r="AF689" s="14" t="s">
        <v>158</v>
      </c>
      <c r="AG689" t="s">
        <v>1843</v>
      </c>
      <c r="AH689">
        <v>10</v>
      </c>
      <c r="AI689" t="s">
        <v>158</v>
      </c>
      <c r="AJ689" s="15" t="s">
        <v>1674</v>
      </c>
      <c r="AK689" s="15">
        <v>0</v>
      </c>
      <c r="AL689" s="14" t="s">
        <v>1792</v>
      </c>
      <c r="AM689">
        <v>0</v>
      </c>
      <c r="AN689" s="15">
        <v>4</v>
      </c>
      <c r="AO689" s="15">
        <v>50</v>
      </c>
      <c r="AP689" s="15">
        <v>21</v>
      </c>
      <c r="AQ689" s="14" t="s">
        <v>1813</v>
      </c>
      <c r="AR689" s="15" t="s">
        <v>1845</v>
      </c>
    </row>
    <row r="690" spans="1:44" x14ac:dyDescent="0.2">
      <c r="A690" t="s">
        <v>1608</v>
      </c>
      <c r="B690" s="15" t="s">
        <v>1672</v>
      </c>
      <c r="C690" s="15" t="s">
        <v>1675</v>
      </c>
      <c r="D690" t="s">
        <v>1603</v>
      </c>
      <c r="E690" t="s">
        <v>1604</v>
      </c>
      <c r="F690" t="s">
        <v>1840</v>
      </c>
      <c r="G690" s="15" t="s">
        <v>1694</v>
      </c>
      <c r="H690" s="14" t="s">
        <v>1694</v>
      </c>
      <c r="I690" s="16" t="s">
        <v>1841</v>
      </c>
      <c r="M690" t="s">
        <v>1671</v>
      </c>
      <c r="O690">
        <v>2011</v>
      </c>
      <c r="R690">
        <v>30</v>
      </c>
      <c r="T690" t="s">
        <v>1842</v>
      </c>
      <c r="U690" t="s">
        <v>1775</v>
      </c>
      <c r="V690" s="9" t="s">
        <v>1842</v>
      </c>
      <c r="W690">
        <v>70</v>
      </c>
      <c r="X690" s="9" t="s">
        <v>1820</v>
      </c>
      <c r="Y690" t="s">
        <v>1844</v>
      </c>
      <c r="Z690">
        <v>24</v>
      </c>
      <c r="AF690" s="14" t="s">
        <v>158</v>
      </c>
      <c r="AG690" t="s">
        <v>1843</v>
      </c>
      <c r="AH690">
        <v>10</v>
      </c>
      <c r="AI690" t="s">
        <v>158</v>
      </c>
      <c r="AJ690" s="15" t="s">
        <v>1674</v>
      </c>
      <c r="AK690" s="15">
        <v>0</v>
      </c>
      <c r="AL690" s="14" t="s">
        <v>1792</v>
      </c>
      <c r="AM690" s="14">
        <v>0</v>
      </c>
      <c r="AN690" s="15">
        <v>4</v>
      </c>
      <c r="AO690" s="15">
        <v>50</v>
      </c>
      <c r="AP690" s="15">
        <v>28</v>
      </c>
      <c r="AQ690" s="14" t="s">
        <v>1813</v>
      </c>
      <c r="AR690" s="15" t="s">
        <v>1845</v>
      </c>
    </row>
    <row r="691" spans="1:44" x14ac:dyDescent="0.2">
      <c r="A691" t="s">
        <v>1608</v>
      </c>
      <c r="B691" s="15" t="s">
        <v>1672</v>
      </c>
      <c r="C691" s="15" t="s">
        <v>1675</v>
      </c>
      <c r="D691" t="s">
        <v>1603</v>
      </c>
      <c r="E691" t="s">
        <v>1604</v>
      </c>
      <c r="F691" t="s">
        <v>1840</v>
      </c>
      <c r="G691" s="15" t="s">
        <v>1694</v>
      </c>
      <c r="H691" s="14" t="s">
        <v>1694</v>
      </c>
      <c r="I691" s="16" t="s">
        <v>1841</v>
      </c>
      <c r="M691" t="s">
        <v>1671</v>
      </c>
      <c r="O691">
        <v>2011</v>
      </c>
      <c r="R691">
        <v>30</v>
      </c>
      <c r="T691" t="s">
        <v>1842</v>
      </c>
      <c r="U691" t="s">
        <v>1775</v>
      </c>
      <c r="V691" s="9" t="s">
        <v>1842</v>
      </c>
      <c r="W691">
        <v>70</v>
      </c>
      <c r="X691" s="9" t="s">
        <v>1821</v>
      </c>
      <c r="Y691" t="s">
        <v>1844</v>
      </c>
      <c r="Z691">
        <v>24</v>
      </c>
      <c r="AF691" s="14" t="s">
        <v>158</v>
      </c>
      <c r="AG691" t="s">
        <v>1843</v>
      </c>
      <c r="AH691">
        <v>10</v>
      </c>
      <c r="AI691" t="s">
        <v>158</v>
      </c>
      <c r="AJ691" s="15" t="s">
        <v>1674</v>
      </c>
      <c r="AK691" s="15">
        <v>0</v>
      </c>
      <c r="AL691" s="14" t="s">
        <v>1792</v>
      </c>
      <c r="AM691" s="14">
        <v>0</v>
      </c>
      <c r="AN691" s="15">
        <v>4</v>
      </c>
      <c r="AO691" s="15">
        <v>50</v>
      </c>
      <c r="AP691" s="15">
        <v>28</v>
      </c>
      <c r="AQ691" s="14" t="s">
        <v>1813</v>
      </c>
      <c r="AR691" s="15" t="s">
        <v>1845</v>
      </c>
    </row>
    <row r="692" spans="1:44" x14ac:dyDescent="0.2">
      <c r="A692" t="s">
        <v>1608</v>
      </c>
      <c r="B692" s="15" t="s">
        <v>1672</v>
      </c>
      <c r="C692" s="15" t="s">
        <v>1675</v>
      </c>
      <c r="D692" t="s">
        <v>1603</v>
      </c>
      <c r="E692" t="s">
        <v>1604</v>
      </c>
      <c r="F692" t="s">
        <v>1840</v>
      </c>
      <c r="G692" s="15" t="s">
        <v>1694</v>
      </c>
      <c r="H692" s="14" t="s">
        <v>1694</v>
      </c>
      <c r="I692" s="16" t="s">
        <v>1841</v>
      </c>
      <c r="M692" t="s">
        <v>1671</v>
      </c>
      <c r="O692">
        <v>2011</v>
      </c>
      <c r="R692">
        <v>30</v>
      </c>
      <c r="T692" t="s">
        <v>1842</v>
      </c>
      <c r="U692" t="s">
        <v>1775</v>
      </c>
      <c r="V692" s="9" t="s">
        <v>1842</v>
      </c>
      <c r="W692">
        <v>70</v>
      </c>
      <c r="X692" s="9" t="s">
        <v>1730</v>
      </c>
      <c r="Y692" t="s">
        <v>1844</v>
      </c>
      <c r="Z692">
        <v>24</v>
      </c>
      <c r="AF692" s="14" t="s">
        <v>158</v>
      </c>
      <c r="AG692" t="s">
        <v>1843</v>
      </c>
      <c r="AH692">
        <v>10</v>
      </c>
      <c r="AI692" t="s">
        <v>158</v>
      </c>
      <c r="AJ692" s="15" t="s">
        <v>1674</v>
      </c>
      <c r="AK692" s="15">
        <v>0</v>
      </c>
      <c r="AL692" s="14" t="s">
        <v>1792</v>
      </c>
      <c r="AM692" s="14">
        <v>0</v>
      </c>
      <c r="AN692" s="15">
        <v>4</v>
      </c>
      <c r="AO692" s="15">
        <v>50</v>
      </c>
      <c r="AP692" s="15">
        <v>28</v>
      </c>
      <c r="AQ692" s="14" t="s">
        <v>1813</v>
      </c>
      <c r="AR692" s="15" t="s">
        <v>1845</v>
      </c>
    </row>
    <row r="693" spans="1:44" x14ac:dyDescent="0.2">
      <c r="A693" t="s">
        <v>1608</v>
      </c>
      <c r="B693" s="15" t="s">
        <v>1672</v>
      </c>
      <c r="C693" s="15" t="s">
        <v>1675</v>
      </c>
      <c r="D693" t="s">
        <v>1603</v>
      </c>
      <c r="E693" t="s">
        <v>1604</v>
      </c>
      <c r="F693" t="s">
        <v>1840</v>
      </c>
      <c r="G693" s="15" t="s">
        <v>1694</v>
      </c>
      <c r="H693" s="14" t="s">
        <v>1694</v>
      </c>
      <c r="I693" s="16" t="s">
        <v>1841</v>
      </c>
      <c r="M693" t="s">
        <v>1671</v>
      </c>
      <c r="O693">
        <v>2011</v>
      </c>
      <c r="R693">
        <v>30</v>
      </c>
      <c r="T693" t="s">
        <v>1842</v>
      </c>
      <c r="U693" t="s">
        <v>1775</v>
      </c>
      <c r="V693" s="9" t="s">
        <v>1842</v>
      </c>
      <c r="W693">
        <v>70</v>
      </c>
      <c r="X693" s="9" t="s">
        <v>1822</v>
      </c>
      <c r="Y693" t="s">
        <v>1844</v>
      </c>
      <c r="Z693">
        <v>24</v>
      </c>
      <c r="AF693" s="14" t="s">
        <v>158</v>
      </c>
      <c r="AG693" t="s">
        <v>1843</v>
      </c>
      <c r="AH693">
        <v>10</v>
      </c>
      <c r="AI693" t="s">
        <v>158</v>
      </c>
      <c r="AJ693" s="15" t="s">
        <v>1674</v>
      </c>
      <c r="AK693" s="15">
        <v>0</v>
      </c>
      <c r="AL693" s="14" t="s">
        <v>1792</v>
      </c>
      <c r="AM693">
        <v>0</v>
      </c>
      <c r="AN693" s="15">
        <v>4</v>
      </c>
      <c r="AO693" s="15">
        <v>50</v>
      </c>
      <c r="AP693" s="15">
        <v>28</v>
      </c>
      <c r="AQ693" s="14" t="s">
        <v>1813</v>
      </c>
      <c r="AR693" s="15" t="s">
        <v>1845</v>
      </c>
    </row>
    <row r="694" spans="1:44" x14ac:dyDescent="0.2">
      <c r="A694" t="s">
        <v>1608</v>
      </c>
      <c r="B694" s="15" t="s">
        <v>1672</v>
      </c>
      <c r="C694" s="15" t="s">
        <v>1675</v>
      </c>
      <c r="D694" t="s">
        <v>1603</v>
      </c>
      <c r="E694" t="s">
        <v>1604</v>
      </c>
      <c r="F694" t="s">
        <v>1840</v>
      </c>
      <c r="G694" s="15" t="s">
        <v>1694</v>
      </c>
      <c r="H694" s="14" t="s">
        <v>1694</v>
      </c>
      <c r="I694" s="16" t="s">
        <v>1841</v>
      </c>
      <c r="M694" t="s">
        <v>1671</v>
      </c>
      <c r="O694">
        <v>2011</v>
      </c>
      <c r="R694">
        <v>30</v>
      </c>
      <c r="T694" t="s">
        <v>1842</v>
      </c>
      <c r="U694" t="s">
        <v>1775</v>
      </c>
      <c r="V694" s="9" t="s">
        <v>1842</v>
      </c>
      <c r="W694">
        <v>70</v>
      </c>
      <c r="X694" s="9" t="s">
        <v>1820</v>
      </c>
      <c r="Y694" t="s">
        <v>1844</v>
      </c>
      <c r="Z694">
        <v>24</v>
      </c>
      <c r="AF694" s="14" t="s">
        <v>158</v>
      </c>
      <c r="AG694" t="s">
        <v>1843</v>
      </c>
      <c r="AH694">
        <v>10</v>
      </c>
      <c r="AI694" t="s">
        <v>158</v>
      </c>
      <c r="AJ694" s="15" t="s">
        <v>1674</v>
      </c>
      <c r="AK694" s="15">
        <v>0</v>
      </c>
      <c r="AL694" s="14" t="s">
        <v>1792</v>
      </c>
      <c r="AM694" s="14">
        <v>0</v>
      </c>
      <c r="AN694" s="15">
        <v>4</v>
      </c>
      <c r="AO694" s="15">
        <v>50</v>
      </c>
      <c r="AP694" s="15">
        <v>35</v>
      </c>
      <c r="AQ694" s="14" t="s">
        <v>1813</v>
      </c>
      <c r="AR694" s="15" t="s">
        <v>1845</v>
      </c>
    </row>
    <row r="695" spans="1:44" x14ac:dyDescent="0.2">
      <c r="A695" t="s">
        <v>1608</v>
      </c>
      <c r="B695" s="15" t="s">
        <v>1672</v>
      </c>
      <c r="C695" s="15" t="s">
        <v>1675</v>
      </c>
      <c r="D695" t="s">
        <v>1603</v>
      </c>
      <c r="E695" t="s">
        <v>1604</v>
      </c>
      <c r="F695" t="s">
        <v>1840</v>
      </c>
      <c r="G695" s="15" t="s">
        <v>1694</v>
      </c>
      <c r="H695" s="14" t="s">
        <v>1694</v>
      </c>
      <c r="I695" s="16" t="s">
        <v>1841</v>
      </c>
      <c r="M695" t="s">
        <v>1671</v>
      </c>
      <c r="O695">
        <v>2011</v>
      </c>
      <c r="R695">
        <v>30</v>
      </c>
      <c r="T695" t="s">
        <v>1842</v>
      </c>
      <c r="U695" t="s">
        <v>1775</v>
      </c>
      <c r="V695" s="9" t="s">
        <v>1842</v>
      </c>
      <c r="W695">
        <v>70</v>
      </c>
      <c r="X695" s="9" t="s">
        <v>1821</v>
      </c>
      <c r="Y695" t="s">
        <v>1844</v>
      </c>
      <c r="Z695">
        <v>24</v>
      </c>
      <c r="AF695" s="14" t="s">
        <v>158</v>
      </c>
      <c r="AG695" t="s">
        <v>1843</v>
      </c>
      <c r="AH695">
        <v>10</v>
      </c>
      <c r="AI695" t="s">
        <v>158</v>
      </c>
      <c r="AJ695" s="15" t="s">
        <v>1674</v>
      </c>
      <c r="AK695" s="15">
        <v>0</v>
      </c>
      <c r="AL695" s="14" t="s">
        <v>1792</v>
      </c>
      <c r="AM695" s="14">
        <v>0</v>
      </c>
      <c r="AN695" s="15">
        <v>4</v>
      </c>
      <c r="AO695" s="15">
        <v>50</v>
      </c>
      <c r="AP695" s="15">
        <v>35</v>
      </c>
      <c r="AQ695" s="14" t="s">
        <v>1813</v>
      </c>
      <c r="AR695" s="15" t="s">
        <v>1845</v>
      </c>
    </row>
    <row r="696" spans="1:44" x14ac:dyDescent="0.2">
      <c r="A696" t="s">
        <v>1608</v>
      </c>
      <c r="B696" s="15" t="s">
        <v>1672</v>
      </c>
      <c r="C696" s="15" t="s">
        <v>1675</v>
      </c>
      <c r="D696" t="s">
        <v>1603</v>
      </c>
      <c r="E696" t="s">
        <v>1604</v>
      </c>
      <c r="F696" t="s">
        <v>1840</v>
      </c>
      <c r="G696" s="15" t="s">
        <v>1694</v>
      </c>
      <c r="H696" s="14" t="s">
        <v>1694</v>
      </c>
      <c r="I696" s="16" t="s">
        <v>1841</v>
      </c>
      <c r="M696" t="s">
        <v>1671</v>
      </c>
      <c r="O696">
        <v>2011</v>
      </c>
      <c r="R696">
        <v>30</v>
      </c>
      <c r="T696" t="s">
        <v>1842</v>
      </c>
      <c r="U696" t="s">
        <v>1775</v>
      </c>
      <c r="V696" s="9" t="s">
        <v>1842</v>
      </c>
      <c r="W696">
        <v>70</v>
      </c>
      <c r="X696" s="9" t="s">
        <v>1730</v>
      </c>
      <c r="Y696" t="s">
        <v>1844</v>
      </c>
      <c r="Z696">
        <v>24</v>
      </c>
      <c r="AF696" s="14" t="s">
        <v>158</v>
      </c>
      <c r="AG696" t="s">
        <v>1843</v>
      </c>
      <c r="AH696">
        <v>10</v>
      </c>
      <c r="AI696" t="s">
        <v>158</v>
      </c>
      <c r="AJ696" s="15" t="s">
        <v>1674</v>
      </c>
      <c r="AK696" s="15">
        <v>0</v>
      </c>
      <c r="AL696" s="14" t="s">
        <v>1792</v>
      </c>
      <c r="AM696" s="14">
        <v>0</v>
      </c>
      <c r="AN696" s="15">
        <v>4</v>
      </c>
      <c r="AO696" s="15">
        <v>50</v>
      </c>
      <c r="AP696" s="15">
        <v>35</v>
      </c>
      <c r="AQ696" s="14" t="s">
        <v>1813</v>
      </c>
      <c r="AR696" s="15" t="s">
        <v>1845</v>
      </c>
    </row>
    <row r="697" spans="1:44" x14ac:dyDescent="0.2">
      <c r="A697" t="s">
        <v>1608</v>
      </c>
      <c r="B697" s="15" t="s">
        <v>1672</v>
      </c>
      <c r="C697" s="15" t="s">
        <v>1675</v>
      </c>
      <c r="D697" t="s">
        <v>1603</v>
      </c>
      <c r="E697" t="s">
        <v>1604</v>
      </c>
      <c r="F697" t="s">
        <v>1840</v>
      </c>
      <c r="G697" s="15" t="s">
        <v>1694</v>
      </c>
      <c r="H697" s="14" t="s">
        <v>1694</v>
      </c>
      <c r="I697" s="16" t="s">
        <v>1841</v>
      </c>
      <c r="M697" t="s">
        <v>1671</v>
      </c>
      <c r="O697">
        <v>2011</v>
      </c>
      <c r="R697">
        <v>30</v>
      </c>
      <c r="T697" t="s">
        <v>1842</v>
      </c>
      <c r="U697" t="s">
        <v>1775</v>
      </c>
      <c r="V697" s="9" t="s">
        <v>1842</v>
      </c>
      <c r="W697">
        <v>70</v>
      </c>
      <c r="X697" s="9" t="s">
        <v>1822</v>
      </c>
      <c r="Y697" t="s">
        <v>1844</v>
      </c>
      <c r="Z697">
        <v>24</v>
      </c>
      <c r="AF697" s="14" t="s">
        <v>158</v>
      </c>
      <c r="AG697" t="s">
        <v>1843</v>
      </c>
      <c r="AH697">
        <v>10</v>
      </c>
      <c r="AI697" t="s">
        <v>158</v>
      </c>
      <c r="AJ697" s="15" t="s">
        <v>1674</v>
      </c>
      <c r="AK697" s="15">
        <v>0</v>
      </c>
      <c r="AL697" s="14" t="s">
        <v>1792</v>
      </c>
      <c r="AM697">
        <v>0</v>
      </c>
      <c r="AN697" s="15">
        <v>4</v>
      </c>
      <c r="AO697" s="15">
        <v>50</v>
      </c>
      <c r="AP697" s="15">
        <v>35</v>
      </c>
      <c r="AQ697" s="14" t="s">
        <v>1813</v>
      </c>
      <c r="AR697" s="15" t="s">
        <v>1845</v>
      </c>
    </row>
    <row r="698" spans="1:44" x14ac:dyDescent="0.2">
      <c r="A698" t="s">
        <v>1608</v>
      </c>
      <c r="B698" s="15" t="s">
        <v>1672</v>
      </c>
      <c r="C698" s="15" t="s">
        <v>1675</v>
      </c>
      <c r="D698" t="s">
        <v>1603</v>
      </c>
      <c r="E698" t="s">
        <v>1604</v>
      </c>
      <c r="F698" t="s">
        <v>1840</v>
      </c>
      <c r="G698" s="15" t="s">
        <v>1694</v>
      </c>
      <c r="H698" s="14" t="s">
        <v>1694</v>
      </c>
      <c r="I698" s="16" t="s">
        <v>1841</v>
      </c>
      <c r="M698" t="s">
        <v>1671</v>
      </c>
      <c r="O698">
        <v>2011</v>
      </c>
      <c r="R698">
        <v>30</v>
      </c>
      <c r="T698" t="s">
        <v>1842</v>
      </c>
      <c r="U698" t="s">
        <v>1775</v>
      </c>
      <c r="V698" s="9" t="s">
        <v>1842</v>
      </c>
      <c r="W698">
        <v>70</v>
      </c>
      <c r="X698" s="9" t="s">
        <v>1820</v>
      </c>
      <c r="Y698" t="s">
        <v>1844</v>
      </c>
      <c r="Z698">
        <v>24</v>
      </c>
      <c r="AF698" s="14" t="s">
        <v>158</v>
      </c>
      <c r="AG698" t="s">
        <v>1843</v>
      </c>
      <c r="AH698">
        <v>10</v>
      </c>
      <c r="AI698" t="s">
        <v>158</v>
      </c>
      <c r="AJ698" s="15" t="s">
        <v>1674</v>
      </c>
      <c r="AK698" s="15">
        <v>0</v>
      </c>
      <c r="AL698" s="14" t="s">
        <v>1792</v>
      </c>
      <c r="AM698" s="14">
        <v>0</v>
      </c>
      <c r="AN698" s="15">
        <v>4</v>
      </c>
      <c r="AO698" s="15">
        <v>50</v>
      </c>
      <c r="AP698" s="15">
        <v>42</v>
      </c>
      <c r="AQ698" s="14" t="s">
        <v>1813</v>
      </c>
      <c r="AR698" s="15" t="s">
        <v>1845</v>
      </c>
    </row>
    <row r="699" spans="1:44" x14ac:dyDescent="0.2">
      <c r="A699" t="s">
        <v>1608</v>
      </c>
      <c r="B699" s="15" t="s">
        <v>1672</v>
      </c>
      <c r="C699" s="15" t="s">
        <v>1675</v>
      </c>
      <c r="D699" t="s">
        <v>1603</v>
      </c>
      <c r="E699" t="s">
        <v>1604</v>
      </c>
      <c r="F699" t="s">
        <v>1840</v>
      </c>
      <c r="G699" s="15" t="s">
        <v>1694</v>
      </c>
      <c r="H699" s="14" t="s">
        <v>1694</v>
      </c>
      <c r="I699" s="16" t="s">
        <v>1841</v>
      </c>
      <c r="M699" t="s">
        <v>1671</v>
      </c>
      <c r="O699">
        <v>2011</v>
      </c>
      <c r="R699">
        <v>30</v>
      </c>
      <c r="T699" t="s">
        <v>1842</v>
      </c>
      <c r="U699" t="s">
        <v>1775</v>
      </c>
      <c r="V699" s="9" t="s">
        <v>1842</v>
      </c>
      <c r="W699">
        <v>70</v>
      </c>
      <c r="X699" s="9" t="s">
        <v>1821</v>
      </c>
      <c r="Y699" t="s">
        <v>1844</v>
      </c>
      <c r="Z699">
        <v>24</v>
      </c>
      <c r="AF699" s="14" t="s">
        <v>158</v>
      </c>
      <c r="AG699" t="s">
        <v>1843</v>
      </c>
      <c r="AH699">
        <v>10</v>
      </c>
      <c r="AI699" t="s">
        <v>158</v>
      </c>
      <c r="AJ699" s="15" t="s">
        <v>1674</v>
      </c>
      <c r="AK699" s="15">
        <v>0</v>
      </c>
      <c r="AL699" s="14" t="s">
        <v>1792</v>
      </c>
      <c r="AM699" s="14">
        <v>0</v>
      </c>
      <c r="AN699" s="15">
        <v>4</v>
      </c>
      <c r="AO699" s="15">
        <v>50</v>
      </c>
      <c r="AP699" s="15">
        <v>42</v>
      </c>
      <c r="AQ699" s="14" t="s">
        <v>1813</v>
      </c>
      <c r="AR699" s="15" t="s">
        <v>1845</v>
      </c>
    </row>
    <row r="700" spans="1:44" x14ac:dyDescent="0.2">
      <c r="A700" t="s">
        <v>1608</v>
      </c>
      <c r="B700" s="15" t="s">
        <v>1672</v>
      </c>
      <c r="C700" s="15" t="s">
        <v>1675</v>
      </c>
      <c r="D700" t="s">
        <v>1603</v>
      </c>
      <c r="E700" t="s">
        <v>1604</v>
      </c>
      <c r="F700" t="s">
        <v>1840</v>
      </c>
      <c r="G700" s="15" t="s">
        <v>1694</v>
      </c>
      <c r="H700" s="14" t="s">
        <v>1694</v>
      </c>
      <c r="I700" s="16" t="s">
        <v>1841</v>
      </c>
      <c r="M700" t="s">
        <v>1671</v>
      </c>
      <c r="O700">
        <v>2011</v>
      </c>
      <c r="R700">
        <v>30</v>
      </c>
      <c r="T700" t="s">
        <v>1842</v>
      </c>
      <c r="U700" t="s">
        <v>1775</v>
      </c>
      <c r="V700" s="9" t="s">
        <v>1842</v>
      </c>
      <c r="W700">
        <v>70</v>
      </c>
      <c r="X700" s="9" t="s">
        <v>1730</v>
      </c>
      <c r="Y700" t="s">
        <v>1844</v>
      </c>
      <c r="Z700">
        <v>24</v>
      </c>
      <c r="AF700" s="14" t="s">
        <v>158</v>
      </c>
      <c r="AG700" t="s">
        <v>1843</v>
      </c>
      <c r="AH700">
        <v>10</v>
      </c>
      <c r="AI700" t="s">
        <v>158</v>
      </c>
      <c r="AJ700" s="15" t="s">
        <v>1674</v>
      </c>
      <c r="AK700" s="15">
        <v>0</v>
      </c>
      <c r="AL700" s="14" t="s">
        <v>1792</v>
      </c>
      <c r="AM700" s="14">
        <v>0</v>
      </c>
      <c r="AN700" s="15">
        <v>4</v>
      </c>
      <c r="AO700" s="15">
        <v>50</v>
      </c>
      <c r="AP700" s="15">
        <v>42</v>
      </c>
      <c r="AQ700" s="14" t="s">
        <v>1813</v>
      </c>
      <c r="AR700" s="15" t="s">
        <v>1845</v>
      </c>
    </row>
    <row r="701" spans="1:44" x14ac:dyDescent="0.2">
      <c r="A701" t="s">
        <v>1608</v>
      </c>
      <c r="B701" s="15" t="s">
        <v>1672</v>
      </c>
      <c r="C701" s="15" t="s">
        <v>1675</v>
      </c>
      <c r="D701" t="s">
        <v>1603</v>
      </c>
      <c r="E701" t="s">
        <v>1604</v>
      </c>
      <c r="F701" t="s">
        <v>1840</v>
      </c>
      <c r="G701" s="15" t="s">
        <v>1694</v>
      </c>
      <c r="H701" s="14" t="s">
        <v>1694</v>
      </c>
      <c r="I701" s="16" t="s">
        <v>1841</v>
      </c>
      <c r="M701" t="s">
        <v>1671</v>
      </c>
      <c r="O701">
        <v>2011</v>
      </c>
      <c r="R701">
        <v>30</v>
      </c>
      <c r="T701" t="s">
        <v>1842</v>
      </c>
      <c r="U701" t="s">
        <v>1775</v>
      </c>
      <c r="V701" s="9" t="s">
        <v>1842</v>
      </c>
      <c r="W701">
        <v>70</v>
      </c>
      <c r="X701" s="9" t="s">
        <v>1822</v>
      </c>
      <c r="Y701" t="s">
        <v>1844</v>
      </c>
      <c r="Z701">
        <v>24</v>
      </c>
      <c r="AF701" s="14" t="s">
        <v>158</v>
      </c>
      <c r="AG701" t="s">
        <v>1843</v>
      </c>
      <c r="AH701">
        <v>10</v>
      </c>
      <c r="AI701" t="s">
        <v>158</v>
      </c>
      <c r="AJ701" s="15" t="s">
        <v>1674</v>
      </c>
      <c r="AK701" s="15">
        <v>0</v>
      </c>
      <c r="AL701" s="14" t="s">
        <v>1792</v>
      </c>
      <c r="AM701">
        <v>0</v>
      </c>
      <c r="AN701" s="15">
        <v>4</v>
      </c>
      <c r="AO701" s="15">
        <v>50</v>
      </c>
      <c r="AP701" s="15">
        <v>42</v>
      </c>
      <c r="AQ701" s="14" t="s">
        <v>1813</v>
      </c>
      <c r="AR701" s="15" t="s">
        <v>1845</v>
      </c>
    </row>
    <row r="702" spans="1:44" x14ac:dyDescent="0.2">
      <c r="A702" t="s">
        <v>1608</v>
      </c>
      <c r="B702" s="15" t="s">
        <v>1672</v>
      </c>
      <c r="C702" s="15" t="s">
        <v>1675</v>
      </c>
      <c r="D702" t="s">
        <v>1603</v>
      </c>
      <c r="E702" t="s">
        <v>1604</v>
      </c>
      <c r="F702" t="s">
        <v>1840</v>
      </c>
      <c r="G702" s="15" t="s">
        <v>1694</v>
      </c>
      <c r="H702" s="14" t="s">
        <v>1694</v>
      </c>
      <c r="I702" s="16" t="s">
        <v>1841</v>
      </c>
      <c r="M702" t="s">
        <v>1671</v>
      </c>
      <c r="O702">
        <v>2011</v>
      </c>
      <c r="R702">
        <v>30</v>
      </c>
      <c r="T702" t="s">
        <v>1842</v>
      </c>
      <c r="U702" t="s">
        <v>1775</v>
      </c>
      <c r="V702" s="9" t="s">
        <v>1842</v>
      </c>
      <c r="W702">
        <v>70</v>
      </c>
      <c r="X702" s="9" t="s">
        <v>1820</v>
      </c>
      <c r="Y702" t="s">
        <v>1844</v>
      </c>
      <c r="Z702">
        <v>24</v>
      </c>
      <c r="AF702" s="14" t="s">
        <v>158</v>
      </c>
      <c r="AG702" t="s">
        <v>1843</v>
      </c>
      <c r="AH702">
        <v>10</v>
      </c>
      <c r="AI702" t="s">
        <v>158</v>
      </c>
      <c r="AJ702" s="15" t="s">
        <v>1674</v>
      </c>
      <c r="AK702" s="15">
        <v>0</v>
      </c>
      <c r="AL702" s="14" t="s">
        <v>1792</v>
      </c>
      <c r="AM702" s="14">
        <v>0</v>
      </c>
      <c r="AN702" s="15">
        <v>4</v>
      </c>
      <c r="AO702" s="15">
        <v>50</v>
      </c>
      <c r="AP702" s="15">
        <v>49</v>
      </c>
      <c r="AQ702" s="14" t="s">
        <v>1813</v>
      </c>
      <c r="AR702" s="15" t="s">
        <v>1845</v>
      </c>
    </row>
    <row r="703" spans="1:44" x14ac:dyDescent="0.2">
      <c r="A703" t="s">
        <v>1608</v>
      </c>
      <c r="B703" s="15" t="s">
        <v>1672</v>
      </c>
      <c r="C703" s="15" t="s">
        <v>1675</v>
      </c>
      <c r="D703" t="s">
        <v>1603</v>
      </c>
      <c r="E703" t="s">
        <v>1604</v>
      </c>
      <c r="F703" t="s">
        <v>1840</v>
      </c>
      <c r="G703" s="15" t="s">
        <v>1694</v>
      </c>
      <c r="H703" s="14" t="s">
        <v>1694</v>
      </c>
      <c r="I703" s="16" t="s">
        <v>1841</v>
      </c>
      <c r="M703" t="s">
        <v>1671</v>
      </c>
      <c r="O703">
        <v>2011</v>
      </c>
      <c r="R703">
        <v>30</v>
      </c>
      <c r="T703" t="s">
        <v>1842</v>
      </c>
      <c r="U703" t="s">
        <v>1775</v>
      </c>
      <c r="V703" s="9" t="s">
        <v>1842</v>
      </c>
      <c r="W703">
        <v>70</v>
      </c>
      <c r="X703" s="9" t="s">
        <v>1821</v>
      </c>
      <c r="Y703" t="s">
        <v>1844</v>
      </c>
      <c r="Z703">
        <v>24</v>
      </c>
      <c r="AF703" s="14" t="s">
        <v>158</v>
      </c>
      <c r="AG703" t="s">
        <v>1843</v>
      </c>
      <c r="AH703">
        <v>10</v>
      </c>
      <c r="AI703" t="s">
        <v>158</v>
      </c>
      <c r="AJ703" s="15" t="s">
        <v>1674</v>
      </c>
      <c r="AK703" s="15">
        <v>0</v>
      </c>
      <c r="AL703" s="14" t="s">
        <v>1792</v>
      </c>
      <c r="AM703" s="14">
        <v>0</v>
      </c>
      <c r="AN703" s="15">
        <v>4</v>
      </c>
      <c r="AO703" s="15">
        <v>50</v>
      </c>
      <c r="AP703" s="15">
        <v>49</v>
      </c>
      <c r="AQ703" s="14" t="s">
        <v>1813</v>
      </c>
      <c r="AR703" s="15" t="s">
        <v>1845</v>
      </c>
    </row>
    <row r="704" spans="1:44" x14ac:dyDescent="0.2">
      <c r="A704" t="s">
        <v>1608</v>
      </c>
      <c r="B704" s="15" t="s">
        <v>1672</v>
      </c>
      <c r="C704" s="15" t="s">
        <v>1675</v>
      </c>
      <c r="D704" t="s">
        <v>1603</v>
      </c>
      <c r="E704" t="s">
        <v>1604</v>
      </c>
      <c r="F704" t="s">
        <v>1840</v>
      </c>
      <c r="G704" s="15" t="s">
        <v>1694</v>
      </c>
      <c r="H704" s="14" t="s">
        <v>1694</v>
      </c>
      <c r="I704" s="16" t="s">
        <v>1841</v>
      </c>
      <c r="M704" t="s">
        <v>1671</v>
      </c>
      <c r="O704">
        <v>2011</v>
      </c>
      <c r="R704">
        <v>30</v>
      </c>
      <c r="T704" t="s">
        <v>1842</v>
      </c>
      <c r="U704" t="s">
        <v>1775</v>
      </c>
      <c r="V704" s="9" t="s">
        <v>1842</v>
      </c>
      <c r="W704">
        <v>70</v>
      </c>
      <c r="X704" s="9" t="s">
        <v>1730</v>
      </c>
      <c r="Y704" t="s">
        <v>1844</v>
      </c>
      <c r="Z704">
        <v>24</v>
      </c>
      <c r="AF704" s="14" t="s">
        <v>158</v>
      </c>
      <c r="AG704" t="s">
        <v>1843</v>
      </c>
      <c r="AH704">
        <v>10</v>
      </c>
      <c r="AI704" t="s">
        <v>158</v>
      </c>
      <c r="AJ704" s="15" t="s">
        <v>1674</v>
      </c>
      <c r="AK704" s="15">
        <v>0</v>
      </c>
      <c r="AL704" s="14" t="s">
        <v>1792</v>
      </c>
      <c r="AM704" s="14">
        <v>0</v>
      </c>
      <c r="AN704" s="15">
        <v>4</v>
      </c>
      <c r="AO704" s="15">
        <v>50</v>
      </c>
      <c r="AP704" s="15">
        <v>49</v>
      </c>
      <c r="AQ704" s="14" t="s">
        <v>1813</v>
      </c>
      <c r="AR704" s="15" t="s">
        <v>1845</v>
      </c>
    </row>
    <row r="705" spans="1:44" x14ac:dyDescent="0.2">
      <c r="A705" t="s">
        <v>1608</v>
      </c>
      <c r="B705" s="15" t="s">
        <v>1672</v>
      </c>
      <c r="C705" s="15" t="s">
        <v>1675</v>
      </c>
      <c r="D705" t="s">
        <v>1603</v>
      </c>
      <c r="E705" t="s">
        <v>1604</v>
      </c>
      <c r="F705" t="s">
        <v>1840</v>
      </c>
      <c r="G705" s="15" t="s">
        <v>1694</v>
      </c>
      <c r="H705" s="14" t="s">
        <v>1694</v>
      </c>
      <c r="I705" s="16" t="s">
        <v>1841</v>
      </c>
      <c r="M705" t="s">
        <v>1671</v>
      </c>
      <c r="O705">
        <v>2011</v>
      </c>
      <c r="R705">
        <v>30</v>
      </c>
      <c r="T705" t="s">
        <v>1842</v>
      </c>
      <c r="U705" t="s">
        <v>1775</v>
      </c>
      <c r="V705" s="9" t="s">
        <v>1842</v>
      </c>
      <c r="W705">
        <v>70</v>
      </c>
      <c r="X705" s="9" t="s">
        <v>1822</v>
      </c>
      <c r="Y705" t="s">
        <v>1844</v>
      </c>
      <c r="Z705">
        <v>24</v>
      </c>
      <c r="AF705" s="14" t="s">
        <v>158</v>
      </c>
      <c r="AG705" t="s">
        <v>1843</v>
      </c>
      <c r="AH705">
        <v>10</v>
      </c>
      <c r="AI705" t="s">
        <v>158</v>
      </c>
      <c r="AJ705" s="15" t="s">
        <v>1674</v>
      </c>
      <c r="AK705" s="15">
        <v>0</v>
      </c>
      <c r="AL705" s="14" t="s">
        <v>1792</v>
      </c>
      <c r="AM705">
        <v>0</v>
      </c>
      <c r="AN705" s="15">
        <v>4</v>
      </c>
      <c r="AO705" s="15">
        <v>50</v>
      </c>
      <c r="AP705" s="15">
        <v>49</v>
      </c>
      <c r="AQ705" s="14" t="s">
        <v>1813</v>
      </c>
      <c r="AR705" s="15" t="s">
        <v>1845</v>
      </c>
    </row>
    <row r="706" spans="1:44" x14ac:dyDescent="0.2">
      <c r="A706" t="s">
        <v>1608</v>
      </c>
      <c r="B706" s="15" t="s">
        <v>1672</v>
      </c>
      <c r="C706" s="15" t="s">
        <v>1675</v>
      </c>
      <c r="D706" t="s">
        <v>1603</v>
      </c>
      <c r="E706" t="s">
        <v>1604</v>
      </c>
      <c r="F706" t="s">
        <v>1840</v>
      </c>
      <c r="G706" s="15" t="s">
        <v>1694</v>
      </c>
      <c r="H706" s="14" t="s">
        <v>1694</v>
      </c>
      <c r="I706" s="16" t="s">
        <v>1841</v>
      </c>
      <c r="M706" t="s">
        <v>1671</v>
      </c>
      <c r="O706">
        <v>2011</v>
      </c>
      <c r="R706">
        <v>30</v>
      </c>
      <c r="T706" t="s">
        <v>1842</v>
      </c>
      <c r="U706" t="s">
        <v>1775</v>
      </c>
      <c r="V706" s="9" t="s">
        <v>1842</v>
      </c>
      <c r="W706">
        <v>70</v>
      </c>
      <c r="X706" s="9" t="s">
        <v>1820</v>
      </c>
      <c r="Y706" t="s">
        <v>1844</v>
      </c>
      <c r="Z706">
        <v>24</v>
      </c>
      <c r="AF706" s="14" t="s">
        <v>158</v>
      </c>
      <c r="AG706" t="s">
        <v>1843</v>
      </c>
      <c r="AH706">
        <v>10</v>
      </c>
      <c r="AI706" t="s">
        <v>158</v>
      </c>
      <c r="AJ706" s="15" t="s">
        <v>1674</v>
      </c>
      <c r="AK706" s="15">
        <v>0</v>
      </c>
      <c r="AL706" s="14" t="s">
        <v>1792</v>
      </c>
      <c r="AM706" s="14">
        <v>0</v>
      </c>
      <c r="AN706" s="15">
        <v>4</v>
      </c>
      <c r="AO706" s="15">
        <v>50</v>
      </c>
      <c r="AP706" s="15">
        <v>56</v>
      </c>
      <c r="AQ706" s="14" t="s">
        <v>1813</v>
      </c>
      <c r="AR706" s="15" t="s">
        <v>1845</v>
      </c>
    </row>
    <row r="707" spans="1:44" x14ac:dyDescent="0.2">
      <c r="A707" t="s">
        <v>1608</v>
      </c>
      <c r="B707" s="15" t="s">
        <v>1672</v>
      </c>
      <c r="C707" s="15" t="s">
        <v>1675</v>
      </c>
      <c r="D707" t="s">
        <v>1603</v>
      </c>
      <c r="E707" t="s">
        <v>1604</v>
      </c>
      <c r="F707" t="s">
        <v>1840</v>
      </c>
      <c r="G707" s="15" t="s">
        <v>1694</v>
      </c>
      <c r="H707" s="14" t="s">
        <v>1694</v>
      </c>
      <c r="I707" s="16" t="s">
        <v>1841</v>
      </c>
      <c r="M707" t="s">
        <v>1671</v>
      </c>
      <c r="O707">
        <v>2011</v>
      </c>
      <c r="R707">
        <v>30</v>
      </c>
      <c r="T707" t="s">
        <v>1842</v>
      </c>
      <c r="U707" t="s">
        <v>1775</v>
      </c>
      <c r="V707" s="9" t="s">
        <v>1842</v>
      </c>
      <c r="W707">
        <v>70</v>
      </c>
      <c r="X707" s="9" t="s">
        <v>1821</v>
      </c>
      <c r="Y707" t="s">
        <v>1844</v>
      </c>
      <c r="Z707">
        <v>24</v>
      </c>
      <c r="AF707" s="14" t="s">
        <v>158</v>
      </c>
      <c r="AG707" t="s">
        <v>1843</v>
      </c>
      <c r="AH707">
        <v>10</v>
      </c>
      <c r="AI707" t="s">
        <v>158</v>
      </c>
      <c r="AJ707" s="15" t="s">
        <v>1674</v>
      </c>
      <c r="AK707" s="15">
        <v>0</v>
      </c>
      <c r="AL707" s="14" t="s">
        <v>1792</v>
      </c>
      <c r="AM707" s="14">
        <v>0</v>
      </c>
      <c r="AN707" s="15">
        <v>4</v>
      </c>
      <c r="AO707" s="15">
        <v>50</v>
      </c>
      <c r="AP707" s="15">
        <v>56</v>
      </c>
      <c r="AQ707" s="14" t="s">
        <v>1813</v>
      </c>
      <c r="AR707" s="15" t="s">
        <v>1845</v>
      </c>
    </row>
    <row r="708" spans="1:44" x14ac:dyDescent="0.2">
      <c r="A708" t="s">
        <v>1608</v>
      </c>
      <c r="B708" s="15" t="s">
        <v>1672</v>
      </c>
      <c r="C708" s="15" t="s">
        <v>1675</v>
      </c>
      <c r="D708" t="s">
        <v>1603</v>
      </c>
      <c r="E708" t="s">
        <v>1604</v>
      </c>
      <c r="F708" t="s">
        <v>1840</v>
      </c>
      <c r="G708" s="15" t="s">
        <v>1694</v>
      </c>
      <c r="H708" s="14" t="s">
        <v>1694</v>
      </c>
      <c r="I708" s="16" t="s">
        <v>1841</v>
      </c>
      <c r="M708" t="s">
        <v>1671</v>
      </c>
      <c r="O708">
        <v>2011</v>
      </c>
      <c r="R708">
        <v>30</v>
      </c>
      <c r="T708" t="s">
        <v>1842</v>
      </c>
      <c r="U708" t="s">
        <v>1775</v>
      </c>
      <c r="V708" s="9" t="s">
        <v>1842</v>
      </c>
      <c r="W708">
        <v>70</v>
      </c>
      <c r="X708" s="9" t="s">
        <v>1730</v>
      </c>
      <c r="Y708" t="s">
        <v>1844</v>
      </c>
      <c r="Z708">
        <v>24</v>
      </c>
      <c r="AF708" s="14" t="s">
        <v>158</v>
      </c>
      <c r="AG708" t="s">
        <v>1843</v>
      </c>
      <c r="AH708">
        <v>10</v>
      </c>
      <c r="AI708" t="s">
        <v>158</v>
      </c>
      <c r="AJ708" s="15" t="s">
        <v>1674</v>
      </c>
      <c r="AK708" s="15">
        <v>0</v>
      </c>
      <c r="AL708" s="14" t="s">
        <v>1792</v>
      </c>
      <c r="AM708" s="14">
        <v>0</v>
      </c>
      <c r="AN708" s="15">
        <v>4</v>
      </c>
      <c r="AO708" s="15">
        <v>50</v>
      </c>
      <c r="AP708" s="15">
        <v>56</v>
      </c>
      <c r="AQ708" s="14" t="s">
        <v>1813</v>
      </c>
      <c r="AR708" s="15" t="s">
        <v>1845</v>
      </c>
    </row>
    <row r="709" spans="1:44" x14ac:dyDescent="0.2">
      <c r="A709" t="s">
        <v>1608</v>
      </c>
      <c r="B709" s="15" t="s">
        <v>1672</v>
      </c>
      <c r="C709" s="15" t="s">
        <v>1675</v>
      </c>
      <c r="D709" t="s">
        <v>1603</v>
      </c>
      <c r="E709" t="s">
        <v>1604</v>
      </c>
      <c r="F709" t="s">
        <v>1840</v>
      </c>
      <c r="G709" s="15" t="s">
        <v>1694</v>
      </c>
      <c r="H709" s="14" t="s">
        <v>1694</v>
      </c>
      <c r="I709" s="16" t="s">
        <v>1841</v>
      </c>
      <c r="M709" t="s">
        <v>1671</v>
      </c>
      <c r="O709">
        <v>2011</v>
      </c>
      <c r="R709">
        <v>30</v>
      </c>
      <c r="T709" t="s">
        <v>1842</v>
      </c>
      <c r="U709" t="s">
        <v>1775</v>
      </c>
      <c r="V709" s="9" t="s">
        <v>1842</v>
      </c>
      <c r="W709">
        <v>70</v>
      </c>
      <c r="X709" s="9" t="s">
        <v>1822</v>
      </c>
      <c r="Y709" t="s">
        <v>1844</v>
      </c>
      <c r="Z709">
        <v>24</v>
      </c>
      <c r="AF709" s="14" t="s">
        <v>158</v>
      </c>
      <c r="AG709" t="s">
        <v>1843</v>
      </c>
      <c r="AH709">
        <v>10</v>
      </c>
      <c r="AI709" t="s">
        <v>158</v>
      </c>
      <c r="AJ709" s="15" t="s">
        <v>1674</v>
      </c>
      <c r="AK709" s="15">
        <v>0</v>
      </c>
      <c r="AL709" s="14" t="s">
        <v>1792</v>
      </c>
      <c r="AM709">
        <v>0</v>
      </c>
      <c r="AN709" s="15">
        <v>4</v>
      </c>
      <c r="AO709" s="15">
        <v>50</v>
      </c>
      <c r="AP709" s="15">
        <v>56</v>
      </c>
      <c r="AQ709" s="14" t="s">
        <v>1813</v>
      </c>
      <c r="AR709" s="15" t="s">
        <v>1845</v>
      </c>
    </row>
    <row r="710" spans="1:44" x14ac:dyDescent="0.2">
      <c r="A710" t="s">
        <v>1608</v>
      </c>
      <c r="B710" s="15" t="s">
        <v>1672</v>
      </c>
      <c r="C710" s="15" t="s">
        <v>1675</v>
      </c>
      <c r="D710" t="s">
        <v>1603</v>
      </c>
      <c r="E710" t="s">
        <v>1604</v>
      </c>
      <c r="F710" t="s">
        <v>1840</v>
      </c>
      <c r="G710" s="15" t="s">
        <v>1694</v>
      </c>
      <c r="H710" s="14" t="s">
        <v>1694</v>
      </c>
      <c r="I710" s="16" t="s">
        <v>1841</v>
      </c>
      <c r="M710" t="s">
        <v>1671</v>
      </c>
      <c r="O710">
        <v>2011</v>
      </c>
      <c r="R710">
        <v>30</v>
      </c>
      <c r="T710" t="s">
        <v>1842</v>
      </c>
      <c r="U710" t="s">
        <v>1775</v>
      </c>
      <c r="V710" s="9" t="s">
        <v>1842</v>
      </c>
      <c r="W710">
        <v>70</v>
      </c>
      <c r="X710" s="9" t="s">
        <v>1820</v>
      </c>
      <c r="Y710" t="s">
        <v>1844</v>
      </c>
      <c r="Z710">
        <v>24</v>
      </c>
      <c r="AF710" s="14" t="s">
        <v>158</v>
      </c>
      <c r="AG710" t="s">
        <v>1843</v>
      </c>
      <c r="AH710">
        <v>10</v>
      </c>
      <c r="AI710" t="s">
        <v>158</v>
      </c>
      <c r="AJ710" s="15" t="s">
        <v>1674</v>
      </c>
      <c r="AK710" s="15">
        <v>0</v>
      </c>
      <c r="AL710" s="14" t="s">
        <v>1792</v>
      </c>
      <c r="AM710" s="14">
        <v>0</v>
      </c>
      <c r="AN710" s="15">
        <v>4</v>
      </c>
      <c r="AO710" s="15">
        <v>50</v>
      </c>
      <c r="AP710" s="15">
        <v>63</v>
      </c>
      <c r="AQ710" s="14" t="s">
        <v>1813</v>
      </c>
      <c r="AR710" s="15" t="s">
        <v>1845</v>
      </c>
    </row>
    <row r="711" spans="1:44" x14ac:dyDescent="0.2">
      <c r="A711" t="s">
        <v>1608</v>
      </c>
      <c r="B711" s="15" t="s">
        <v>1672</v>
      </c>
      <c r="C711" s="15" t="s">
        <v>1675</v>
      </c>
      <c r="D711" t="s">
        <v>1603</v>
      </c>
      <c r="E711" t="s">
        <v>1604</v>
      </c>
      <c r="F711" t="s">
        <v>1840</v>
      </c>
      <c r="G711" s="15" t="s">
        <v>1694</v>
      </c>
      <c r="H711" s="14" t="s">
        <v>1694</v>
      </c>
      <c r="I711" s="16" t="s">
        <v>1841</v>
      </c>
      <c r="M711" t="s">
        <v>1671</v>
      </c>
      <c r="O711">
        <v>2011</v>
      </c>
      <c r="R711">
        <v>30</v>
      </c>
      <c r="T711" t="s">
        <v>1842</v>
      </c>
      <c r="U711" t="s">
        <v>1775</v>
      </c>
      <c r="V711" s="9" t="s">
        <v>1842</v>
      </c>
      <c r="W711">
        <v>70</v>
      </c>
      <c r="X711" s="9" t="s">
        <v>1821</v>
      </c>
      <c r="Y711" t="s">
        <v>1844</v>
      </c>
      <c r="Z711">
        <v>24</v>
      </c>
      <c r="AF711" s="14" t="s">
        <v>158</v>
      </c>
      <c r="AG711" t="s">
        <v>1843</v>
      </c>
      <c r="AH711">
        <v>10</v>
      </c>
      <c r="AI711" t="s">
        <v>158</v>
      </c>
      <c r="AJ711" s="15" t="s">
        <v>1674</v>
      </c>
      <c r="AK711" s="15">
        <v>0</v>
      </c>
      <c r="AL711" s="14" t="s">
        <v>1792</v>
      </c>
      <c r="AM711" s="14">
        <v>0</v>
      </c>
      <c r="AN711" s="15">
        <v>4</v>
      </c>
      <c r="AO711" s="15">
        <v>50</v>
      </c>
      <c r="AP711" s="15">
        <v>63</v>
      </c>
      <c r="AQ711" s="14" t="s">
        <v>1813</v>
      </c>
      <c r="AR711" s="15" t="s">
        <v>1845</v>
      </c>
    </row>
    <row r="712" spans="1:44" x14ac:dyDescent="0.2">
      <c r="A712" t="s">
        <v>1608</v>
      </c>
      <c r="B712" s="15" t="s">
        <v>1672</v>
      </c>
      <c r="C712" s="15" t="s">
        <v>1675</v>
      </c>
      <c r="D712" t="s">
        <v>1603</v>
      </c>
      <c r="E712" t="s">
        <v>1604</v>
      </c>
      <c r="F712" t="s">
        <v>1840</v>
      </c>
      <c r="G712" s="15" t="s">
        <v>1694</v>
      </c>
      <c r="H712" s="14" t="s">
        <v>1694</v>
      </c>
      <c r="I712" s="16" t="s">
        <v>1841</v>
      </c>
      <c r="M712" t="s">
        <v>1671</v>
      </c>
      <c r="O712">
        <v>2011</v>
      </c>
      <c r="R712">
        <v>30</v>
      </c>
      <c r="T712" t="s">
        <v>1842</v>
      </c>
      <c r="U712" t="s">
        <v>1775</v>
      </c>
      <c r="V712" s="9" t="s">
        <v>1842</v>
      </c>
      <c r="W712">
        <v>70</v>
      </c>
      <c r="X712" s="9" t="s">
        <v>1730</v>
      </c>
      <c r="Y712" t="s">
        <v>1844</v>
      </c>
      <c r="Z712">
        <v>24</v>
      </c>
      <c r="AF712" s="14" t="s">
        <v>158</v>
      </c>
      <c r="AG712" t="s">
        <v>1843</v>
      </c>
      <c r="AH712">
        <v>10</v>
      </c>
      <c r="AI712" t="s">
        <v>158</v>
      </c>
      <c r="AJ712" s="15" t="s">
        <v>1674</v>
      </c>
      <c r="AK712" s="15">
        <v>0</v>
      </c>
      <c r="AL712" s="14" t="s">
        <v>1792</v>
      </c>
      <c r="AM712" s="14">
        <v>0</v>
      </c>
      <c r="AN712" s="15">
        <v>4</v>
      </c>
      <c r="AO712" s="15">
        <v>50</v>
      </c>
      <c r="AP712" s="15">
        <v>63</v>
      </c>
      <c r="AQ712" s="14" t="s">
        <v>1813</v>
      </c>
      <c r="AR712" s="15" t="s">
        <v>1845</v>
      </c>
    </row>
    <row r="713" spans="1:44" x14ac:dyDescent="0.2">
      <c r="A713" t="s">
        <v>1608</v>
      </c>
      <c r="B713" s="15" t="s">
        <v>1672</v>
      </c>
      <c r="C713" s="15" t="s">
        <v>1675</v>
      </c>
      <c r="D713" t="s">
        <v>1603</v>
      </c>
      <c r="E713" t="s">
        <v>1604</v>
      </c>
      <c r="F713" t="s">
        <v>1840</v>
      </c>
      <c r="G713" s="15" t="s">
        <v>1694</v>
      </c>
      <c r="H713" s="14" t="s">
        <v>1694</v>
      </c>
      <c r="I713" s="16" t="s">
        <v>1841</v>
      </c>
      <c r="M713" t="s">
        <v>1671</v>
      </c>
      <c r="O713">
        <v>2011</v>
      </c>
      <c r="R713">
        <v>30</v>
      </c>
      <c r="T713" t="s">
        <v>1842</v>
      </c>
      <c r="U713" t="s">
        <v>1775</v>
      </c>
      <c r="V713" s="9" t="s">
        <v>1842</v>
      </c>
      <c r="W713">
        <v>70</v>
      </c>
      <c r="X713" s="9" t="s">
        <v>1822</v>
      </c>
      <c r="Y713" t="s">
        <v>1844</v>
      </c>
      <c r="Z713">
        <v>24</v>
      </c>
      <c r="AF713" s="14" t="s">
        <v>158</v>
      </c>
      <c r="AG713" t="s">
        <v>1843</v>
      </c>
      <c r="AH713">
        <v>10</v>
      </c>
      <c r="AI713" t="s">
        <v>158</v>
      </c>
      <c r="AJ713" s="15" t="s">
        <v>1674</v>
      </c>
      <c r="AK713" s="15">
        <v>0</v>
      </c>
      <c r="AL713" s="14" t="s">
        <v>1792</v>
      </c>
      <c r="AM713">
        <v>0</v>
      </c>
      <c r="AN713" s="15">
        <v>4</v>
      </c>
      <c r="AO713" s="15">
        <v>50</v>
      </c>
      <c r="AP713" s="15">
        <v>63</v>
      </c>
      <c r="AQ713" s="14" t="s">
        <v>1813</v>
      </c>
      <c r="AR713" s="15" t="s">
        <v>1845</v>
      </c>
    </row>
    <row r="714" spans="1:44" x14ac:dyDescent="0.2">
      <c r="A714" t="s">
        <v>1608</v>
      </c>
      <c r="B714" s="15" t="s">
        <v>1672</v>
      </c>
      <c r="C714" s="15" t="s">
        <v>1675</v>
      </c>
      <c r="D714" t="s">
        <v>1603</v>
      </c>
      <c r="E714" t="s">
        <v>1604</v>
      </c>
      <c r="F714" t="s">
        <v>1840</v>
      </c>
      <c r="G714" s="15" t="s">
        <v>1694</v>
      </c>
      <c r="H714" s="14" t="s">
        <v>1694</v>
      </c>
      <c r="I714" s="16" t="s">
        <v>1841</v>
      </c>
      <c r="M714" t="s">
        <v>1671</v>
      </c>
      <c r="O714">
        <v>2011</v>
      </c>
      <c r="R714">
        <v>30</v>
      </c>
      <c r="T714" t="s">
        <v>1842</v>
      </c>
      <c r="U714" t="s">
        <v>1775</v>
      </c>
      <c r="V714" s="9" t="s">
        <v>1842</v>
      </c>
      <c r="W714">
        <v>70</v>
      </c>
      <c r="X714" s="9" t="s">
        <v>1820</v>
      </c>
      <c r="Y714" t="s">
        <v>1844</v>
      </c>
      <c r="Z714">
        <v>24</v>
      </c>
      <c r="AF714" s="14" t="s">
        <v>158</v>
      </c>
      <c r="AG714" t="s">
        <v>1843</v>
      </c>
      <c r="AH714">
        <v>10</v>
      </c>
      <c r="AI714" t="s">
        <v>158</v>
      </c>
      <c r="AJ714" s="15" t="s">
        <v>1674</v>
      </c>
      <c r="AK714" s="15">
        <v>0</v>
      </c>
      <c r="AL714" s="14" t="s">
        <v>1792</v>
      </c>
      <c r="AM714" s="14">
        <v>0</v>
      </c>
      <c r="AN714" s="15">
        <v>4</v>
      </c>
      <c r="AO714" s="15">
        <v>50</v>
      </c>
      <c r="AP714" s="15">
        <v>70</v>
      </c>
      <c r="AQ714" s="14" t="s">
        <v>1813</v>
      </c>
      <c r="AR714" s="15" t="s">
        <v>1845</v>
      </c>
    </row>
    <row r="715" spans="1:44" x14ac:dyDescent="0.2">
      <c r="A715" t="s">
        <v>1608</v>
      </c>
      <c r="B715" s="15" t="s">
        <v>1672</v>
      </c>
      <c r="C715" s="15" t="s">
        <v>1675</v>
      </c>
      <c r="D715" t="s">
        <v>1603</v>
      </c>
      <c r="E715" t="s">
        <v>1604</v>
      </c>
      <c r="F715" t="s">
        <v>1840</v>
      </c>
      <c r="G715" s="15" t="s">
        <v>1694</v>
      </c>
      <c r="H715" s="14" t="s">
        <v>1694</v>
      </c>
      <c r="I715" s="16" t="s">
        <v>1841</v>
      </c>
      <c r="M715" t="s">
        <v>1671</v>
      </c>
      <c r="O715">
        <v>2011</v>
      </c>
      <c r="R715">
        <v>30</v>
      </c>
      <c r="T715" t="s">
        <v>1842</v>
      </c>
      <c r="U715" t="s">
        <v>1775</v>
      </c>
      <c r="V715" s="9" t="s">
        <v>1842</v>
      </c>
      <c r="W715">
        <v>70</v>
      </c>
      <c r="X715" s="9" t="s">
        <v>1821</v>
      </c>
      <c r="Y715" t="s">
        <v>1844</v>
      </c>
      <c r="Z715">
        <v>24</v>
      </c>
      <c r="AF715" s="14" t="s">
        <v>158</v>
      </c>
      <c r="AG715" t="s">
        <v>1843</v>
      </c>
      <c r="AH715">
        <v>10</v>
      </c>
      <c r="AI715" t="s">
        <v>158</v>
      </c>
      <c r="AJ715" s="15" t="s">
        <v>1674</v>
      </c>
      <c r="AK715" s="15">
        <v>0</v>
      </c>
      <c r="AL715" s="14" t="s">
        <v>1792</v>
      </c>
      <c r="AM715" s="14">
        <v>0</v>
      </c>
      <c r="AN715" s="15">
        <v>4</v>
      </c>
      <c r="AO715" s="15">
        <v>50</v>
      </c>
      <c r="AP715" s="15">
        <v>70</v>
      </c>
      <c r="AQ715" s="14" t="s">
        <v>1813</v>
      </c>
      <c r="AR715" s="15" t="s">
        <v>1845</v>
      </c>
    </row>
    <row r="716" spans="1:44" x14ac:dyDescent="0.2">
      <c r="A716" t="s">
        <v>1608</v>
      </c>
      <c r="B716" s="15" t="s">
        <v>1672</v>
      </c>
      <c r="C716" s="15" t="s">
        <v>1675</v>
      </c>
      <c r="D716" t="s">
        <v>1603</v>
      </c>
      <c r="E716" t="s">
        <v>1604</v>
      </c>
      <c r="F716" t="s">
        <v>1840</v>
      </c>
      <c r="G716" s="15" t="s">
        <v>1694</v>
      </c>
      <c r="H716" s="14" t="s">
        <v>1694</v>
      </c>
      <c r="I716" s="16" t="s">
        <v>1841</v>
      </c>
      <c r="M716" t="s">
        <v>1671</v>
      </c>
      <c r="O716">
        <v>2011</v>
      </c>
      <c r="R716">
        <v>30</v>
      </c>
      <c r="T716" t="s">
        <v>1842</v>
      </c>
      <c r="U716" t="s">
        <v>1775</v>
      </c>
      <c r="V716" s="9" t="s">
        <v>1842</v>
      </c>
      <c r="W716">
        <v>70</v>
      </c>
      <c r="X716" s="9" t="s">
        <v>1730</v>
      </c>
      <c r="Y716" t="s">
        <v>1844</v>
      </c>
      <c r="Z716">
        <v>24</v>
      </c>
      <c r="AF716" s="14" t="s">
        <v>158</v>
      </c>
      <c r="AG716" t="s">
        <v>1843</v>
      </c>
      <c r="AH716">
        <v>10</v>
      </c>
      <c r="AI716" t="s">
        <v>158</v>
      </c>
      <c r="AJ716" s="15" t="s">
        <v>1674</v>
      </c>
      <c r="AK716" s="15">
        <v>0</v>
      </c>
      <c r="AL716" s="14" t="s">
        <v>1792</v>
      </c>
      <c r="AM716" s="14">
        <v>0</v>
      </c>
      <c r="AN716" s="15">
        <v>4</v>
      </c>
      <c r="AO716" s="15">
        <v>50</v>
      </c>
      <c r="AP716" s="15">
        <v>70</v>
      </c>
      <c r="AQ716" s="14" t="s">
        <v>1813</v>
      </c>
      <c r="AR716" s="15" t="s">
        <v>1845</v>
      </c>
    </row>
    <row r="717" spans="1:44" x14ac:dyDescent="0.2">
      <c r="A717" t="s">
        <v>1608</v>
      </c>
      <c r="B717" s="15" t="s">
        <v>1672</v>
      </c>
      <c r="C717" s="15" t="s">
        <v>1675</v>
      </c>
      <c r="D717" t="s">
        <v>1603</v>
      </c>
      <c r="E717" t="s">
        <v>1604</v>
      </c>
      <c r="F717" t="s">
        <v>1840</v>
      </c>
      <c r="G717" s="15" t="s">
        <v>1694</v>
      </c>
      <c r="H717" s="14" t="s">
        <v>1694</v>
      </c>
      <c r="I717" s="16" t="s">
        <v>1841</v>
      </c>
      <c r="M717" t="s">
        <v>1671</v>
      </c>
      <c r="O717">
        <v>2011</v>
      </c>
      <c r="R717">
        <v>30</v>
      </c>
      <c r="T717" t="s">
        <v>1842</v>
      </c>
      <c r="U717" t="s">
        <v>1775</v>
      </c>
      <c r="V717" s="9" t="s">
        <v>1842</v>
      </c>
      <c r="W717">
        <v>70</v>
      </c>
      <c r="X717" s="9" t="s">
        <v>1822</v>
      </c>
      <c r="Y717" t="s">
        <v>1844</v>
      </c>
      <c r="Z717">
        <v>24</v>
      </c>
      <c r="AF717" s="14" t="s">
        <v>158</v>
      </c>
      <c r="AG717" t="s">
        <v>1843</v>
      </c>
      <c r="AH717">
        <v>10</v>
      </c>
      <c r="AI717" t="s">
        <v>158</v>
      </c>
      <c r="AJ717" s="15" t="s">
        <v>1674</v>
      </c>
      <c r="AK717" s="15">
        <v>0</v>
      </c>
      <c r="AL717" s="14" t="s">
        <v>1792</v>
      </c>
      <c r="AM717">
        <v>0</v>
      </c>
      <c r="AN717" s="15">
        <v>4</v>
      </c>
      <c r="AO717" s="15">
        <v>50</v>
      </c>
      <c r="AP717" s="15">
        <v>70</v>
      </c>
      <c r="AQ717" s="14" t="s">
        <v>1813</v>
      </c>
      <c r="AR717" s="15" t="s">
        <v>1845</v>
      </c>
    </row>
    <row r="718" spans="1:44" x14ac:dyDescent="0.2">
      <c r="A718" t="s">
        <v>1608</v>
      </c>
      <c r="B718" s="15" t="s">
        <v>1672</v>
      </c>
      <c r="C718" s="15" t="s">
        <v>1675</v>
      </c>
      <c r="D718" t="s">
        <v>1603</v>
      </c>
      <c r="E718" t="s">
        <v>1604</v>
      </c>
      <c r="F718" t="s">
        <v>1840</v>
      </c>
      <c r="G718" s="15" t="s">
        <v>1694</v>
      </c>
      <c r="H718" s="14" t="s">
        <v>1694</v>
      </c>
      <c r="I718" s="16" t="s">
        <v>1841</v>
      </c>
      <c r="M718" t="s">
        <v>1671</v>
      </c>
      <c r="O718">
        <v>2011</v>
      </c>
      <c r="R718">
        <v>30</v>
      </c>
      <c r="T718" t="s">
        <v>1842</v>
      </c>
      <c r="U718" t="s">
        <v>1775</v>
      </c>
      <c r="V718" s="9" t="s">
        <v>1842</v>
      </c>
      <c r="W718">
        <v>70</v>
      </c>
      <c r="X718" s="9" t="s">
        <v>1730</v>
      </c>
      <c r="Y718" t="s">
        <v>1844</v>
      </c>
      <c r="Z718">
        <v>24</v>
      </c>
      <c r="AF718" s="14" t="s">
        <v>158</v>
      </c>
      <c r="AG718" t="s">
        <v>1843</v>
      </c>
      <c r="AH718">
        <v>10</v>
      </c>
      <c r="AI718" t="s">
        <v>158</v>
      </c>
      <c r="AJ718" s="15" t="s">
        <v>1674</v>
      </c>
      <c r="AK718" s="15">
        <v>6.3220000000000001</v>
      </c>
      <c r="AL718" s="14" t="s">
        <v>1792</v>
      </c>
      <c r="AM718" s="14">
        <v>2.3109999999999999</v>
      </c>
      <c r="AN718" s="15">
        <v>4</v>
      </c>
      <c r="AO718" s="15">
        <v>50</v>
      </c>
      <c r="AP718" s="15">
        <v>77</v>
      </c>
      <c r="AQ718" s="14" t="s">
        <v>1813</v>
      </c>
      <c r="AR718" s="15" t="s">
        <v>1845</v>
      </c>
    </row>
    <row r="719" spans="1:44" x14ac:dyDescent="0.2">
      <c r="A719" t="s">
        <v>1608</v>
      </c>
      <c r="B719" s="15" t="s">
        <v>1672</v>
      </c>
      <c r="C719" s="15" t="s">
        <v>1675</v>
      </c>
      <c r="D719" t="s">
        <v>1603</v>
      </c>
      <c r="E719" t="s">
        <v>1604</v>
      </c>
      <c r="F719" t="s">
        <v>1840</v>
      </c>
      <c r="G719" s="15" t="s">
        <v>1694</v>
      </c>
      <c r="H719" s="14" t="s">
        <v>1694</v>
      </c>
      <c r="I719" s="16" t="s">
        <v>1841</v>
      </c>
      <c r="M719" t="s">
        <v>1671</v>
      </c>
      <c r="O719">
        <v>2011</v>
      </c>
      <c r="R719">
        <v>30</v>
      </c>
      <c r="T719" t="s">
        <v>1842</v>
      </c>
      <c r="U719" t="s">
        <v>1775</v>
      </c>
      <c r="V719" s="9" t="s">
        <v>1842</v>
      </c>
      <c r="W719">
        <v>70</v>
      </c>
      <c r="X719" s="9" t="s">
        <v>1821</v>
      </c>
      <c r="Y719" t="s">
        <v>1844</v>
      </c>
      <c r="Z719">
        <v>24</v>
      </c>
      <c r="AF719" s="14" t="s">
        <v>158</v>
      </c>
      <c r="AG719" t="s">
        <v>1843</v>
      </c>
      <c r="AH719">
        <v>10</v>
      </c>
      <c r="AI719" t="s">
        <v>158</v>
      </c>
      <c r="AJ719" s="15" t="s">
        <v>1674</v>
      </c>
      <c r="AK719" s="15">
        <v>0</v>
      </c>
      <c r="AL719" s="14" t="s">
        <v>1792</v>
      </c>
      <c r="AM719" s="14">
        <v>0</v>
      </c>
      <c r="AN719" s="15">
        <v>4</v>
      </c>
      <c r="AO719" s="15">
        <v>50</v>
      </c>
      <c r="AP719" s="15">
        <v>77</v>
      </c>
      <c r="AQ719" s="14" t="s">
        <v>1813</v>
      </c>
      <c r="AR719" s="15" t="s">
        <v>1845</v>
      </c>
    </row>
    <row r="720" spans="1:44" x14ac:dyDescent="0.2">
      <c r="A720" t="s">
        <v>1608</v>
      </c>
      <c r="B720" s="15" t="s">
        <v>1672</v>
      </c>
      <c r="C720" s="15" t="s">
        <v>1675</v>
      </c>
      <c r="D720" t="s">
        <v>1603</v>
      </c>
      <c r="E720" t="s">
        <v>1604</v>
      </c>
      <c r="F720" t="s">
        <v>1840</v>
      </c>
      <c r="G720" s="15" t="s">
        <v>1694</v>
      </c>
      <c r="H720" s="14" t="s">
        <v>1694</v>
      </c>
      <c r="I720" s="16" t="s">
        <v>1841</v>
      </c>
      <c r="M720" t="s">
        <v>1671</v>
      </c>
      <c r="O720">
        <v>2011</v>
      </c>
      <c r="R720">
        <v>30</v>
      </c>
      <c r="T720" t="s">
        <v>1842</v>
      </c>
      <c r="U720" t="s">
        <v>1775</v>
      </c>
      <c r="V720" s="9" t="s">
        <v>1842</v>
      </c>
      <c r="W720">
        <v>70</v>
      </c>
      <c r="X720" s="9" t="s">
        <v>1820</v>
      </c>
      <c r="Y720" t="s">
        <v>1844</v>
      </c>
      <c r="Z720">
        <v>24</v>
      </c>
      <c r="AF720" s="14" t="s">
        <v>158</v>
      </c>
      <c r="AG720" t="s">
        <v>1843</v>
      </c>
      <c r="AH720">
        <v>10</v>
      </c>
      <c r="AI720" t="s">
        <v>158</v>
      </c>
      <c r="AJ720" s="15" t="s">
        <v>1674</v>
      </c>
      <c r="AK720" s="15">
        <v>0</v>
      </c>
      <c r="AL720" s="14" t="s">
        <v>1792</v>
      </c>
      <c r="AM720" s="14">
        <v>0</v>
      </c>
      <c r="AN720" s="15">
        <v>4</v>
      </c>
      <c r="AO720" s="15">
        <v>50</v>
      </c>
      <c r="AP720" s="15">
        <v>77</v>
      </c>
      <c r="AQ720" s="14" t="s">
        <v>1813</v>
      </c>
      <c r="AR720" s="15" t="s">
        <v>1845</v>
      </c>
    </row>
    <row r="721" spans="1:44" x14ac:dyDescent="0.2">
      <c r="A721" t="s">
        <v>1608</v>
      </c>
      <c r="B721" s="15" t="s">
        <v>1672</v>
      </c>
      <c r="C721" s="15" t="s">
        <v>1675</v>
      </c>
      <c r="D721" t="s">
        <v>1603</v>
      </c>
      <c r="E721" t="s">
        <v>1604</v>
      </c>
      <c r="F721" t="s">
        <v>1840</v>
      </c>
      <c r="G721" s="15" t="s">
        <v>1694</v>
      </c>
      <c r="H721" s="14" t="s">
        <v>1694</v>
      </c>
      <c r="I721" s="16" t="s">
        <v>1841</v>
      </c>
      <c r="M721" t="s">
        <v>1671</v>
      </c>
      <c r="O721">
        <v>2011</v>
      </c>
      <c r="R721">
        <v>30</v>
      </c>
      <c r="T721" t="s">
        <v>1842</v>
      </c>
      <c r="U721" t="s">
        <v>1775</v>
      </c>
      <c r="V721" s="9" t="s">
        <v>1842</v>
      </c>
      <c r="W721">
        <v>70</v>
      </c>
      <c r="X721" s="9" t="s">
        <v>1822</v>
      </c>
      <c r="Y721" t="s">
        <v>1844</v>
      </c>
      <c r="Z721">
        <v>24</v>
      </c>
      <c r="AF721" s="14" t="s">
        <v>158</v>
      </c>
      <c r="AG721" t="s">
        <v>1843</v>
      </c>
      <c r="AH721">
        <v>10</v>
      </c>
      <c r="AI721" t="s">
        <v>158</v>
      </c>
      <c r="AJ721" s="15" t="s">
        <v>1674</v>
      </c>
      <c r="AK721" s="15">
        <v>0</v>
      </c>
      <c r="AL721" s="14" t="s">
        <v>1792</v>
      </c>
      <c r="AM721">
        <v>0</v>
      </c>
      <c r="AN721" s="15">
        <v>4</v>
      </c>
      <c r="AO721" s="15">
        <v>50</v>
      </c>
      <c r="AP721" s="15">
        <v>77</v>
      </c>
      <c r="AQ721" s="14" t="s">
        <v>1813</v>
      </c>
      <c r="AR721" s="15" t="s">
        <v>1845</v>
      </c>
    </row>
    <row r="722" spans="1:44" x14ac:dyDescent="0.2">
      <c r="A722" t="s">
        <v>1608</v>
      </c>
      <c r="B722" s="15" t="s">
        <v>1672</v>
      </c>
      <c r="C722" s="15" t="s">
        <v>1675</v>
      </c>
      <c r="D722" t="s">
        <v>1603</v>
      </c>
      <c r="E722" t="s">
        <v>1604</v>
      </c>
      <c r="F722" t="s">
        <v>1840</v>
      </c>
      <c r="G722" s="15" t="s">
        <v>1694</v>
      </c>
      <c r="H722" s="14" t="s">
        <v>1694</v>
      </c>
      <c r="I722" s="16" t="s">
        <v>1841</v>
      </c>
      <c r="M722" t="s">
        <v>1671</v>
      </c>
      <c r="O722">
        <v>2011</v>
      </c>
      <c r="R722">
        <v>30</v>
      </c>
      <c r="T722" t="s">
        <v>1842</v>
      </c>
      <c r="U722" t="s">
        <v>1775</v>
      </c>
      <c r="V722" s="9" t="s">
        <v>1842</v>
      </c>
      <c r="W722">
        <v>70</v>
      </c>
      <c r="X722" s="9" t="s">
        <v>1730</v>
      </c>
      <c r="Y722" t="s">
        <v>1844</v>
      </c>
      <c r="Z722">
        <v>24</v>
      </c>
      <c r="AF722" s="14" t="s">
        <v>158</v>
      </c>
      <c r="AG722" t="s">
        <v>1843</v>
      </c>
      <c r="AH722">
        <v>10</v>
      </c>
      <c r="AI722" t="s">
        <v>158</v>
      </c>
      <c r="AJ722" s="15" t="s">
        <v>1674</v>
      </c>
      <c r="AK722" s="15">
        <v>7.4669999999999996</v>
      </c>
      <c r="AL722" s="14" t="s">
        <v>1792</v>
      </c>
      <c r="AM722" s="14">
        <v>2.8450000000000002</v>
      </c>
      <c r="AN722" s="15">
        <v>4</v>
      </c>
      <c r="AO722" s="15">
        <v>50</v>
      </c>
      <c r="AP722" s="15">
        <v>84</v>
      </c>
      <c r="AQ722" s="14" t="s">
        <v>1813</v>
      </c>
      <c r="AR722" s="15" t="s">
        <v>1845</v>
      </c>
    </row>
    <row r="723" spans="1:44" x14ac:dyDescent="0.2">
      <c r="A723" t="s">
        <v>1608</v>
      </c>
      <c r="B723" s="15" t="s">
        <v>1672</v>
      </c>
      <c r="C723" s="15" t="s">
        <v>1675</v>
      </c>
      <c r="D723" t="s">
        <v>1603</v>
      </c>
      <c r="E723" t="s">
        <v>1604</v>
      </c>
      <c r="F723" t="s">
        <v>1840</v>
      </c>
      <c r="G723" s="15" t="s">
        <v>1694</v>
      </c>
      <c r="H723" s="14" t="s">
        <v>1694</v>
      </c>
      <c r="I723" s="16" t="s">
        <v>1841</v>
      </c>
      <c r="M723" t="s">
        <v>1671</v>
      </c>
      <c r="O723">
        <v>2011</v>
      </c>
      <c r="R723">
        <v>30</v>
      </c>
      <c r="T723" t="s">
        <v>1842</v>
      </c>
      <c r="U723" t="s">
        <v>1775</v>
      </c>
      <c r="V723" s="9" t="s">
        <v>1842</v>
      </c>
      <c r="W723">
        <v>70</v>
      </c>
      <c r="X723" s="9" t="s">
        <v>1821</v>
      </c>
      <c r="Y723" t="s">
        <v>1844</v>
      </c>
      <c r="Z723">
        <v>24</v>
      </c>
      <c r="AF723" s="14" t="s">
        <v>158</v>
      </c>
      <c r="AG723" t="s">
        <v>1843</v>
      </c>
      <c r="AH723">
        <v>10</v>
      </c>
      <c r="AI723" t="s">
        <v>158</v>
      </c>
      <c r="AJ723" s="15" t="s">
        <v>1674</v>
      </c>
      <c r="AK723" s="15">
        <v>2.7330000000000001</v>
      </c>
      <c r="AL723" s="14" t="s">
        <v>1792</v>
      </c>
      <c r="AM723" s="14">
        <v>4.8890000000000002</v>
      </c>
      <c r="AN723" s="15">
        <v>4</v>
      </c>
      <c r="AO723" s="15">
        <v>50</v>
      </c>
      <c r="AP723" s="15">
        <v>84</v>
      </c>
      <c r="AQ723" s="14" t="s">
        <v>1813</v>
      </c>
      <c r="AR723" s="15" t="s">
        <v>1845</v>
      </c>
    </row>
    <row r="724" spans="1:44" x14ac:dyDescent="0.2">
      <c r="A724" t="s">
        <v>1608</v>
      </c>
      <c r="B724" s="15" t="s">
        <v>1672</v>
      </c>
      <c r="C724" s="15" t="s">
        <v>1675</v>
      </c>
      <c r="D724" t="s">
        <v>1603</v>
      </c>
      <c r="E724" t="s">
        <v>1604</v>
      </c>
      <c r="F724" t="s">
        <v>1840</v>
      </c>
      <c r="G724" s="15" t="s">
        <v>1694</v>
      </c>
      <c r="H724" s="14" t="s">
        <v>1694</v>
      </c>
      <c r="I724" s="16" t="s">
        <v>1841</v>
      </c>
      <c r="M724" t="s">
        <v>1671</v>
      </c>
      <c r="O724">
        <v>2011</v>
      </c>
      <c r="R724">
        <v>30</v>
      </c>
      <c r="T724" t="s">
        <v>1842</v>
      </c>
      <c r="U724" t="s">
        <v>1775</v>
      </c>
      <c r="V724" s="9" t="s">
        <v>1842</v>
      </c>
      <c r="W724">
        <v>70</v>
      </c>
      <c r="X724" s="9" t="s">
        <v>1820</v>
      </c>
      <c r="Y724" t="s">
        <v>1844</v>
      </c>
      <c r="Z724">
        <v>24</v>
      </c>
      <c r="AF724" s="14" t="s">
        <v>158</v>
      </c>
      <c r="AG724" t="s">
        <v>1843</v>
      </c>
      <c r="AH724">
        <v>10</v>
      </c>
      <c r="AI724" t="s">
        <v>158</v>
      </c>
      <c r="AJ724" s="15" t="s">
        <v>1674</v>
      </c>
      <c r="AK724" s="15">
        <v>0</v>
      </c>
      <c r="AL724" s="14" t="s">
        <v>1792</v>
      </c>
      <c r="AM724" s="14">
        <v>0</v>
      </c>
      <c r="AN724" s="15">
        <v>4</v>
      </c>
      <c r="AO724" s="15">
        <v>50</v>
      </c>
      <c r="AP724" s="15">
        <v>84</v>
      </c>
      <c r="AQ724" s="14" t="s">
        <v>1813</v>
      </c>
      <c r="AR724" s="15" t="s">
        <v>1845</v>
      </c>
    </row>
    <row r="725" spans="1:44" x14ac:dyDescent="0.2">
      <c r="A725" t="s">
        <v>1608</v>
      </c>
      <c r="B725" s="15" t="s">
        <v>1672</v>
      </c>
      <c r="C725" s="15" t="s">
        <v>1675</v>
      </c>
      <c r="D725" t="s">
        <v>1603</v>
      </c>
      <c r="E725" t="s">
        <v>1604</v>
      </c>
      <c r="F725" t="s">
        <v>1840</v>
      </c>
      <c r="G725" s="15" t="s">
        <v>1694</v>
      </c>
      <c r="H725" s="14" t="s">
        <v>1694</v>
      </c>
      <c r="I725" s="16" t="s">
        <v>1841</v>
      </c>
      <c r="M725" t="s">
        <v>1671</v>
      </c>
      <c r="O725">
        <v>2011</v>
      </c>
      <c r="R725">
        <v>30</v>
      </c>
      <c r="T725" t="s">
        <v>1842</v>
      </c>
      <c r="U725" t="s">
        <v>1775</v>
      </c>
      <c r="V725" s="9" t="s">
        <v>1842</v>
      </c>
      <c r="W725">
        <v>70</v>
      </c>
      <c r="X725" s="9" t="s">
        <v>1822</v>
      </c>
      <c r="Y725" t="s">
        <v>1844</v>
      </c>
      <c r="Z725">
        <v>24</v>
      </c>
      <c r="AF725" s="14" t="s">
        <v>158</v>
      </c>
      <c r="AG725" t="s">
        <v>1843</v>
      </c>
      <c r="AH725">
        <v>10</v>
      </c>
      <c r="AI725" t="s">
        <v>158</v>
      </c>
      <c r="AJ725" s="15" t="s">
        <v>1674</v>
      </c>
      <c r="AK725" s="15">
        <v>0</v>
      </c>
      <c r="AL725" s="14" t="s">
        <v>1792</v>
      </c>
      <c r="AM725">
        <v>0</v>
      </c>
      <c r="AN725" s="15">
        <v>4</v>
      </c>
      <c r="AO725" s="15">
        <v>50</v>
      </c>
      <c r="AP725" s="15">
        <v>84</v>
      </c>
      <c r="AQ725" s="14" t="s">
        <v>1813</v>
      </c>
      <c r="AR725" s="15" t="s">
        <v>1845</v>
      </c>
    </row>
    <row r="726" spans="1:44" x14ac:dyDescent="0.2">
      <c r="A726" t="s">
        <v>1608</v>
      </c>
      <c r="B726" s="15" t="s">
        <v>1672</v>
      </c>
      <c r="C726" s="15" t="s">
        <v>1675</v>
      </c>
      <c r="D726" t="s">
        <v>1603</v>
      </c>
      <c r="E726" t="s">
        <v>1604</v>
      </c>
      <c r="F726" t="s">
        <v>1840</v>
      </c>
      <c r="G726" s="15" t="s">
        <v>1694</v>
      </c>
      <c r="H726" s="14" t="s">
        <v>1694</v>
      </c>
      <c r="I726" s="16" t="s">
        <v>1841</v>
      </c>
      <c r="M726" t="s">
        <v>1671</v>
      </c>
      <c r="O726">
        <v>2011</v>
      </c>
      <c r="R726">
        <v>30</v>
      </c>
      <c r="T726" t="s">
        <v>1842</v>
      </c>
      <c r="U726" t="s">
        <v>1775</v>
      </c>
      <c r="V726" s="9" t="s">
        <v>1842</v>
      </c>
      <c r="W726">
        <v>70</v>
      </c>
      <c r="X726" s="9" t="s">
        <v>1730</v>
      </c>
      <c r="Y726" t="s">
        <v>1844</v>
      </c>
      <c r="Z726">
        <v>24</v>
      </c>
      <c r="AF726" s="14" t="s">
        <v>158</v>
      </c>
      <c r="AG726" t="s">
        <v>1843</v>
      </c>
      <c r="AH726">
        <v>10</v>
      </c>
      <c r="AI726" t="s">
        <v>158</v>
      </c>
      <c r="AJ726" s="15" t="s">
        <v>1674</v>
      </c>
      <c r="AK726" s="15">
        <v>7.3890000000000002</v>
      </c>
      <c r="AL726" s="14" t="s">
        <v>1792</v>
      </c>
      <c r="AM726" s="14">
        <v>2.8450000000000002</v>
      </c>
      <c r="AN726" s="15">
        <v>4</v>
      </c>
      <c r="AO726" s="15">
        <v>50</v>
      </c>
      <c r="AP726" s="15">
        <v>91</v>
      </c>
      <c r="AQ726" s="14" t="s">
        <v>1813</v>
      </c>
      <c r="AR726" s="15" t="s">
        <v>1845</v>
      </c>
    </row>
    <row r="727" spans="1:44" x14ac:dyDescent="0.2">
      <c r="A727" t="s">
        <v>1608</v>
      </c>
      <c r="B727" s="15" t="s">
        <v>1672</v>
      </c>
      <c r="C727" s="15" t="s">
        <v>1675</v>
      </c>
      <c r="D727" t="s">
        <v>1603</v>
      </c>
      <c r="E727" t="s">
        <v>1604</v>
      </c>
      <c r="F727" t="s">
        <v>1840</v>
      </c>
      <c r="G727" s="15" t="s">
        <v>1694</v>
      </c>
      <c r="H727" s="14" t="s">
        <v>1694</v>
      </c>
      <c r="I727" s="16" t="s">
        <v>1841</v>
      </c>
      <c r="M727" t="s">
        <v>1671</v>
      </c>
      <c r="O727">
        <v>2011</v>
      </c>
      <c r="R727">
        <v>30</v>
      </c>
      <c r="T727" t="s">
        <v>1842</v>
      </c>
      <c r="U727" t="s">
        <v>1775</v>
      </c>
      <c r="V727" s="9" t="s">
        <v>1842</v>
      </c>
      <c r="W727">
        <v>70</v>
      </c>
      <c r="X727" s="9" t="s">
        <v>1821</v>
      </c>
      <c r="Y727" t="s">
        <v>1844</v>
      </c>
      <c r="Z727">
        <v>24</v>
      </c>
      <c r="AF727" s="14" t="s">
        <v>158</v>
      </c>
      <c r="AG727" t="s">
        <v>1843</v>
      </c>
      <c r="AH727">
        <v>10</v>
      </c>
      <c r="AI727" t="s">
        <v>158</v>
      </c>
      <c r="AJ727" s="15" t="s">
        <v>1674</v>
      </c>
      <c r="AK727" s="15">
        <v>3.133</v>
      </c>
      <c r="AL727" s="14" t="s">
        <v>1792</v>
      </c>
      <c r="AM727" s="14">
        <v>4.8</v>
      </c>
      <c r="AN727" s="15">
        <v>4</v>
      </c>
      <c r="AO727" s="15">
        <v>50</v>
      </c>
      <c r="AP727" s="15">
        <v>91</v>
      </c>
      <c r="AQ727" s="14" t="s">
        <v>1813</v>
      </c>
      <c r="AR727" s="15" t="s">
        <v>1845</v>
      </c>
    </row>
    <row r="728" spans="1:44" x14ac:dyDescent="0.2">
      <c r="A728" t="s">
        <v>1608</v>
      </c>
      <c r="B728" s="15" t="s">
        <v>1672</v>
      </c>
      <c r="C728" s="15" t="s">
        <v>1675</v>
      </c>
      <c r="D728" t="s">
        <v>1603</v>
      </c>
      <c r="E728" t="s">
        <v>1604</v>
      </c>
      <c r="F728" t="s">
        <v>1840</v>
      </c>
      <c r="G728" s="15" t="s">
        <v>1694</v>
      </c>
      <c r="H728" s="14" t="s">
        <v>1694</v>
      </c>
      <c r="I728" s="16" t="s">
        <v>1841</v>
      </c>
      <c r="M728" t="s">
        <v>1671</v>
      </c>
      <c r="O728">
        <v>2011</v>
      </c>
      <c r="R728">
        <v>30</v>
      </c>
      <c r="T728" t="s">
        <v>1842</v>
      </c>
      <c r="U728" t="s">
        <v>1775</v>
      </c>
      <c r="V728" s="9" t="s">
        <v>1842</v>
      </c>
      <c r="W728">
        <v>70</v>
      </c>
      <c r="X728" s="9" t="s">
        <v>1820</v>
      </c>
      <c r="Y728" t="s">
        <v>1844</v>
      </c>
      <c r="Z728">
        <v>24</v>
      </c>
      <c r="AF728" s="14" t="s">
        <v>158</v>
      </c>
      <c r="AG728" t="s">
        <v>1843</v>
      </c>
      <c r="AH728">
        <v>10</v>
      </c>
      <c r="AI728" t="s">
        <v>158</v>
      </c>
      <c r="AJ728" s="15" t="s">
        <v>1674</v>
      </c>
      <c r="AK728" s="15">
        <v>0</v>
      </c>
      <c r="AL728" s="14" t="s">
        <v>1792</v>
      </c>
      <c r="AM728" s="14">
        <v>0</v>
      </c>
      <c r="AN728" s="15">
        <v>4</v>
      </c>
      <c r="AO728" s="15">
        <v>50</v>
      </c>
      <c r="AP728" s="15">
        <v>91</v>
      </c>
      <c r="AQ728" s="14" t="s">
        <v>1813</v>
      </c>
      <c r="AR728" s="15" t="s">
        <v>1845</v>
      </c>
    </row>
    <row r="729" spans="1:44" x14ac:dyDescent="0.2">
      <c r="A729" t="s">
        <v>1608</v>
      </c>
      <c r="B729" s="15" t="s">
        <v>1672</v>
      </c>
      <c r="C729" s="15" t="s">
        <v>1675</v>
      </c>
      <c r="D729" t="s">
        <v>1603</v>
      </c>
      <c r="E729" t="s">
        <v>1604</v>
      </c>
      <c r="F729" t="s">
        <v>1840</v>
      </c>
      <c r="G729" s="15" t="s">
        <v>1694</v>
      </c>
      <c r="H729" s="14" t="s">
        <v>1694</v>
      </c>
      <c r="I729" s="16" t="s">
        <v>1841</v>
      </c>
      <c r="M729" t="s">
        <v>1671</v>
      </c>
      <c r="O729">
        <v>2011</v>
      </c>
      <c r="R729">
        <v>30</v>
      </c>
      <c r="T729" t="s">
        <v>1842</v>
      </c>
      <c r="U729" t="s">
        <v>1775</v>
      </c>
      <c r="V729" s="9" t="s">
        <v>1842</v>
      </c>
      <c r="W729">
        <v>70</v>
      </c>
      <c r="X729" s="9" t="s">
        <v>1822</v>
      </c>
      <c r="Y729" t="s">
        <v>1844</v>
      </c>
      <c r="Z729">
        <v>24</v>
      </c>
      <c r="AF729" s="14" t="s">
        <v>158</v>
      </c>
      <c r="AG729" t="s">
        <v>1843</v>
      </c>
      <c r="AH729">
        <v>10</v>
      </c>
      <c r="AI729" t="s">
        <v>158</v>
      </c>
      <c r="AJ729" s="15" t="s">
        <v>1674</v>
      </c>
      <c r="AK729" s="15">
        <v>0</v>
      </c>
      <c r="AL729" s="14" t="s">
        <v>1792</v>
      </c>
      <c r="AM729" s="14">
        <v>0</v>
      </c>
      <c r="AN729" s="15">
        <v>4</v>
      </c>
      <c r="AO729" s="15">
        <v>50</v>
      </c>
      <c r="AP729" s="15">
        <v>91</v>
      </c>
      <c r="AQ729" s="14" t="s">
        <v>1813</v>
      </c>
      <c r="AR729" s="15" t="s">
        <v>1845</v>
      </c>
    </row>
    <row r="730" spans="1:44" x14ac:dyDescent="0.2">
      <c r="A730" t="s">
        <v>1608</v>
      </c>
      <c r="B730" s="15" t="s">
        <v>1672</v>
      </c>
      <c r="C730" s="15" t="s">
        <v>1675</v>
      </c>
      <c r="D730" t="s">
        <v>1603</v>
      </c>
      <c r="E730" t="s">
        <v>1604</v>
      </c>
      <c r="F730" t="s">
        <v>1840</v>
      </c>
      <c r="G730" s="15" t="s">
        <v>1694</v>
      </c>
      <c r="H730" s="14" t="s">
        <v>1694</v>
      </c>
      <c r="I730" s="16" t="s">
        <v>1841</v>
      </c>
      <c r="M730" t="s">
        <v>1671</v>
      </c>
      <c r="O730">
        <v>2011</v>
      </c>
      <c r="R730">
        <v>30</v>
      </c>
      <c r="T730" t="s">
        <v>1842</v>
      </c>
      <c r="U730" t="s">
        <v>1775</v>
      </c>
      <c r="V730" s="9" t="s">
        <v>1842</v>
      </c>
      <c r="W730">
        <v>70</v>
      </c>
      <c r="X730" s="9" t="s">
        <v>1820</v>
      </c>
      <c r="Y730" t="s">
        <v>1844</v>
      </c>
      <c r="Z730">
        <v>24</v>
      </c>
      <c r="AF730" s="14" t="s">
        <v>158</v>
      </c>
      <c r="AG730" t="s">
        <v>1843</v>
      </c>
      <c r="AH730">
        <v>10</v>
      </c>
      <c r="AI730" t="s">
        <v>158</v>
      </c>
      <c r="AJ730" s="15" t="s">
        <v>1674</v>
      </c>
      <c r="AK730" s="15">
        <v>0.33300000000000002</v>
      </c>
      <c r="AL730" s="14" t="s">
        <v>1792</v>
      </c>
      <c r="AM730" s="14">
        <v>0.65600000000000003</v>
      </c>
      <c r="AN730" s="15">
        <v>4</v>
      </c>
      <c r="AO730" s="15">
        <v>50</v>
      </c>
      <c r="AP730" s="15">
        <v>98</v>
      </c>
      <c r="AQ730" s="14" t="s">
        <v>1813</v>
      </c>
      <c r="AR730" s="15" t="s">
        <v>1845</v>
      </c>
    </row>
    <row r="731" spans="1:44" x14ac:dyDescent="0.2">
      <c r="A731" t="s">
        <v>1608</v>
      </c>
      <c r="B731" s="15" t="s">
        <v>1672</v>
      </c>
      <c r="C731" s="15" t="s">
        <v>1675</v>
      </c>
      <c r="D731" t="s">
        <v>1603</v>
      </c>
      <c r="E731" t="s">
        <v>1604</v>
      </c>
      <c r="F731" t="s">
        <v>1840</v>
      </c>
      <c r="G731" s="15" t="s">
        <v>1694</v>
      </c>
      <c r="H731" s="14" t="s">
        <v>1694</v>
      </c>
      <c r="I731" s="16" t="s">
        <v>1841</v>
      </c>
      <c r="M731" t="s">
        <v>1671</v>
      </c>
      <c r="O731">
        <v>2011</v>
      </c>
      <c r="R731">
        <v>30</v>
      </c>
      <c r="T731" t="s">
        <v>1842</v>
      </c>
      <c r="U731" t="s">
        <v>1775</v>
      </c>
      <c r="V731" s="9" t="s">
        <v>1842</v>
      </c>
      <c r="W731">
        <v>70</v>
      </c>
      <c r="X731" s="9" t="s">
        <v>1821</v>
      </c>
      <c r="Y731" t="s">
        <v>1844</v>
      </c>
      <c r="Z731">
        <v>24</v>
      </c>
      <c r="AF731" s="14" t="s">
        <v>158</v>
      </c>
      <c r="AG731" t="s">
        <v>1843</v>
      </c>
      <c r="AH731">
        <v>10</v>
      </c>
      <c r="AI731" t="s">
        <v>158</v>
      </c>
      <c r="AJ731" s="15" t="s">
        <v>1674</v>
      </c>
      <c r="AK731" s="14">
        <v>4.3330000000000002</v>
      </c>
      <c r="AL731" s="14" t="s">
        <v>1792</v>
      </c>
      <c r="AM731" s="14">
        <v>5.3330000000000002</v>
      </c>
      <c r="AN731" s="15">
        <v>4</v>
      </c>
      <c r="AO731" s="15">
        <v>50</v>
      </c>
      <c r="AP731" s="15">
        <v>98</v>
      </c>
      <c r="AQ731" s="14" t="s">
        <v>1813</v>
      </c>
      <c r="AR731" s="15" t="s">
        <v>1845</v>
      </c>
    </row>
    <row r="732" spans="1:44" x14ac:dyDescent="0.2">
      <c r="A732" t="s">
        <v>1608</v>
      </c>
      <c r="B732" s="15" t="s">
        <v>1672</v>
      </c>
      <c r="C732" s="15" t="s">
        <v>1675</v>
      </c>
      <c r="D732" t="s">
        <v>1603</v>
      </c>
      <c r="E732" t="s">
        <v>1604</v>
      </c>
      <c r="F732" t="s">
        <v>1840</v>
      </c>
      <c r="G732" s="15" t="s">
        <v>1694</v>
      </c>
      <c r="H732" s="14" t="s">
        <v>1694</v>
      </c>
      <c r="I732" s="16" t="s">
        <v>1841</v>
      </c>
      <c r="M732" t="s">
        <v>1671</v>
      </c>
      <c r="O732">
        <v>2011</v>
      </c>
      <c r="R732">
        <v>30</v>
      </c>
      <c r="T732" t="s">
        <v>1842</v>
      </c>
      <c r="U732" t="s">
        <v>1775</v>
      </c>
      <c r="V732" s="9" t="s">
        <v>1842</v>
      </c>
      <c r="W732">
        <v>70</v>
      </c>
      <c r="X732" s="9" t="s">
        <v>1730</v>
      </c>
      <c r="Y732" t="s">
        <v>1844</v>
      </c>
      <c r="Z732">
        <v>24</v>
      </c>
      <c r="AF732" s="14" t="s">
        <v>158</v>
      </c>
      <c r="AG732" t="s">
        <v>1843</v>
      </c>
      <c r="AH732">
        <v>10</v>
      </c>
      <c r="AI732" t="s">
        <v>158</v>
      </c>
      <c r="AJ732" s="15" t="s">
        <v>1674</v>
      </c>
      <c r="AK732" s="15">
        <v>8.3670000000000009</v>
      </c>
      <c r="AL732" s="14" t="s">
        <v>1792</v>
      </c>
      <c r="AM732" s="14">
        <v>4.0890000000000004</v>
      </c>
      <c r="AN732" s="15">
        <v>4</v>
      </c>
      <c r="AO732" s="15">
        <v>50</v>
      </c>
      <c r="AP732" s="15">
        <v>98</v>
      </c>
      <c r="AQ732" s="14" t="s">
        <v>1813</v>
      </c>
      <c r="AR732" s="15" t="s">
        <v>1845</v>
      </c>
    </row>
    <row r="733" spans="1:44" x14ac:dyDescent="0.2">
      <c r="A733" t="s">
        <v>1608</v>
      </c>
      <c r="B733" s="15" t="s">
        <v>1672</v>
      </c>
      <c r="C733" s="15" t="s">
        <v>1675</v>
      </c>
      <c r="D733" t="s">
        <v>1603</v>
      </c>
      <c r="E733" t="s">
        <v>1604</v>
      </c>
      <c r="F733" t="s">
        <v>1840</v>
      </c>
      <c r="G733" s="15" t="s">
        <v>1694</v>
      </c>
      <c r="H733" s="14" t="s">
        <v>1694</v>
      </c>
      <c r="I733" s="16" t="s">
        <v>1841</v>
      </c>
      <c r="M733" t="s">
        <v>1671</v>
      </c>
      <c r="O733">
        <v>2011</v>
      </c>
      <c r="R733">
        <v>30</v>
      </c>
      <c r="T733" t="s">
        <v>1842</v>
      </c>
      <c r="U733" t="s">
        <v>1775</v>
      </c>
      <c r="V733" s="9" t="s">
        <v>1842</v>
      </c>
      <c r="W733">
        <v>70</v>
      </c>
      <c r="X733" s="9" t="s">
        <v>1822</v>
      </c>
      <c r="Y733" t="s">
        <v>1844</v>
      </c>
      <c r="Z733">
        <v>24</v>
      </c>
      <c r="AF733" s="14" t="s">
        <v>158</v>
      </c>
      <c r="AG733" t="s">
        <v>1843</v>
      </c>
      <c r="AH733">
        <v>10</v>
      </c>
      <c r="AI733" t="s">
        <v>158</v>
      </c>
      <c r="AJ733" s="15" t="s">
        <v>1674</v>
      </c>
      <c r="AK733" s="15">
        <v>0</v>
      </c>
      <c r="AL733" s="14" t="s">
        <v>1792</v>
      </c>
      <c r="AM733" s="14">
        <v>0</v>
      </c>
      <c r="AN733" s="15">
        <v>4</v>
      </c>
      <c r="AO733" s="15">
        <v>50</v>
      </c>
      <c r="AP733" s="15">
        <v>98</v>
      </c>
      <c r="AQ733" s="14" t="s">
        <v>1813</v>
      </c>
      <c r="AR733" s="15" t="s">
        <v>1845</v>
      </c>
    </row>
    <row r="734" spans="1:44" x14ac:dyDescent="0.2">
      <c r="A734" t="s">
        <v>1608</v>
      </c>
      <c r="B734" s="15" t="s">
        <v>1672</v>
      </c>
      <c r="C734" s="15" t="s">
        <v>1675</v>
      </c>
      <c r="D734" t="s">
        <v>1603</v>
      </c>
      <c r="E734" t="s">
        <v>1604</v>
      </c>
      <c r="F734" t="s">
        <v>1840</v>
      </c>
      <c r="G734" s="15" t="s">
        <v>1694</v>
      </c>
      <c r="H734" s="14" t="s">
        <v>1694</v>
      </c>
      <c r="I734" s="16" t="s">
        <v>1841</v>
      </c>
      <c r="M734" t="s">
        <v>1671</v>
      </c>
      <c r="O734">
        <v>2011</v>
      </c>
      <c r="R734">
        <v>30</v>
      </c>
      <c r="T734" t="s">
        <v>1842</v>
      </c>
      <c r="U734" t="s">
        <v>1775</v>
      </c>
      <c r="V734" s="9" t="s">
        <v>1842</v>
      </c>
      <c r="W734">
        <v>70</v>
      </c>
      <c r="X734" s="9" t="s">
        <v>1820</v>
      </c>
      <c r="Y734" t="s">
        <v>1844</v>
      </c>
      <c r="Z734">
        <v>24</v>
      </c>
      <c r="AF734" s="14" t="s">
        <v>158</v>
      </c>
      <c r="AG734" t="s">
        <v>1843</v>
      </c>
      <c r="AH734">
        <v>10</v>
      </c>
      <c r="AI734" t="s">
        <v>158</v>
      </c>
      <c r="AJ734" s="15" t="s">
        <v>1674</v>
      </c>
      <c r="AK734" s="15">
        <v>1.522</v>
      </c>
      <c r="AL734" s="14" t="s">
        <v>1792</v>
      </c>
      <c r="AM734" s="14">
        <f>1.522-0.456</f>
        <v>1.0660000000000001</v>
      </c>
      <c r="AN734" s="15">
        <v>4</v>
      </c>
      <c r="AO734" s="15">
        <v>50</v>
      </c>
      <c r="AP734" s="15">
        <v>105</v>
      </c>
      <c r="AQ734" s="14" t="s">
        <v>1813</v>
      </c>
      <c r="AR734" s="15" t="s">
        <v>1845</v>
      </c>
    </row>
    <row r="735" spans="1:44" x14ac:dyDescent="0.2">
      <c r="A735" t="s">
        <v>1608</v>
      </c>
      <c r="B735" s="15" t="s">
        <v>1672</v>
      </c>
      <c r="C735" s="15" t="s">
        <v>1675</v>
      </c>
      <c r="D735" t="s">
        <v>1603</v>
      </c>
      <c r="E735" t="s">
        <v>1604</v>
      </c>
      <c r="F735" t="s">
        <v>1840</v>
      </c>
      <c r="G735" s="15" t="s">
        <v>1694</v>
      </c>
      <c r="H735" s="14" t="s">
        <v>1694</v>
      </c>
      <c r="I735" s="16" t="s">
        <v>1841</v>
      </c>
      <c r="M735" t="s">
        <v>1671</v>
      </c>
      <c r="O735">
        <v>2011</v>
      </c>
      <c r="R735">
        <v>30</v>
      </c>
      <c r="T735" t="s">
        <v>1842</v>
      </c>
      <c r="U735" t="s">
        <v>1775</v>
      </c>
      <c r="V735" s="9" t="s">
        <v>1842</v>
      </c>
      <c r="W735">
        <v>70</v>
      </c>
      <c r="X735" s="9" t="s">
        <v>1821</v>
      </c>
      <c r="Y735" t="s">
        <v>1844</v>
      </c>
      <c r="Z735">
        <v>24</v>
      </c>
      <c r="AF735" s="14" t="s">
        <v>158</v>
      </c>
      <c r="AG735" t="s">
        <v>1843</v>
      </c>
      <c r="AH735">
        <v>10</v>
      </c>
      <c r="AI735" t="s">
        <v>158</v>
      </c>
      <c r="AJ735" s="15" t="s">
        <v>1674</v>
      </c>
      <c r="AK735" s="15">
        <v>4.4560000000000004</v>
      </c>
      <c r="AL735" s="14" t="s">
        <v>1792</v>
      </c>
      <c r="AM735" s="14">
        <v>5.3330000000000002</v>
      </c>
      <c r="AN735" s="15">
        <v>4</v>
      </c>
      <c r="AO735" s="15">
        <v>50</v>
      </c>
      <c r="AP735" s="15">
        <v>105</v>
      </c>
      <c r="AQ735" s="14" t="s">
        <v>1813</v>
      </c>
      <c r="AR735" s="15" t="s">
        <v>1845</v>
      </c>
    </row>
    <row r="736" spans="1:44" x14ac:dyDescent="0.2">
      <c r="A736" t="s">
        <v>1608</v>
      </c>
      <c r="B736" s="15" t="s">
        <v>1672</v>
      </c>
      <c r="C736" s="15" t="s">
        <v>1675</v>
      </c>
      <c r="D736" t="s">
        <v>1603</v>
      </c>
      <c r="E736" t="s">
        <v>1604</v>
      </c>
      <c r="F736" t="s">
        <v>1840</v>
      </c>
      <c r="G736" s="15" t="s">
        <v>1694</v>
      </c>
      <c r="H736" s="14" t="s">
        <v>1694</v>
      </c>
      <c r="I736" s="16" t="s">
        <v>1841</v>
      </c>
      <c r="M736" t="s">
        <v>1671</v>
      </c>
      <c r="O736">
        <v>2011</v>
      </c>
      <c r="R736">
        <v>30</v>
      </c>
      <c r="T736" t="s">
        <v>1842</v>
      </c>
      <c r="U736" t="s">
        <v>1775</v>
      </c>
      <c r="V736" s="9" t="s">
        <v>1842</v>
      </c>
      <c r="W736">
        <v>70</v>
      </c>
      <c r="X736" s="9" t="s">
        <v>1730</v>
      </c>
      <c r="Y736" t="s">
        <v>1844</v>
      </c>
      <c r="Z736">
        <v>24</v>
      </c>
      <c r="AF736" s="14" t="s">
        <v>158</v>
      </c>
      <c r="AG736" t="s">
        <v>1843</v>
      </c>
      <c r="AH736">
        <v>10</v>
      </c>
      <c r="AI736" t="s">
        <v>158</v>
      </c>
      <c r="AJ736" s="15" t="s">
        <v>1674</v>
      </c>
      <c r="AK736" s="15">
        <v>8.3670000000000009</v>
      </c>
      <c r="AL736" s="14" t="s">
        <v>1792</v>
      </c>
      <c r="AM736" s="14">
        <v>4</v>
      </c>
      <c r="AN736" s="15">
        <v>4</v>
      </c>
      <c r="AO736" s="15">
        <v>50</v>
      </c>
      <c r="AP736" s="15">
        <v>105</v>
      </c>
      <c r="AQ736" s="14" t="s">
        <v>1813</v>
      </c>
      <c r="AR736" s="15" t="s">
        <v>1845</v>
      </c>
    </row>
    <row r="737" spans="1:44" x14ac:dyDescent="0.2">
      <c r="A737" t="s">
        <v>1608</v>
      </c>
      <c r="B737" s="15" t="s">
        <v>1672</v>
      </c>
      <c r="C737" s="15" t="s">
        <v>1675</v>
      </c>
      <c r="D737" t="s">
        <v>1603</v>
      </c>
      <c r="E737" t="s">
        <v>1604</v>
      </c>
      <c r="F737" t="s">
        <v>1840</v>
      </c>
      <c r="G737" s="15" t="s">
        <v>1694</v>
      </c>
      <c r="H737" s="14" t="s">
        <v>1694</v>
      </c>
      <c r="I737" s="16" t="s">
        <v>1841</v>
      </c>
      <c r="M737" t="s">
        <v>1671</v>
      </c>
      <c r="O737">
        <v>2011</v>
      </c>
      <c r="R737">
        <v>30</v>
      </c>
      <c r="T737" t="s">
        <v>1842</v>
      </c>
      <c r="U737" t="s">
        <v>1775</v>
      </c>
      <c r="V737" s="9" t="s">
        <v>1842</v>
      </c>
      <c r="W737">
        <v>70</v>
      </c>
      <c r="X737" s="9" t="s">
        <v>1822</v>
      </c>
      <c r="Y737" t="s">
        <v>1844</v>
      </c>
      <c r="Z737">
        <v>24</v>
      </c>
      <c r="AF737" s="14" t="s">
        <v>158</v>
      </c>
      <c r="AG737" t="s">
        <v>1843</v>
      </c>
      <c r="AH737">
        <v>10</v>
      </c>
      <c r="AI737" t="s">
        <v>158</v>
      </c>
      <c r="AJ737" s="15" t="s">
        <v>1674</v>
      </c>
      <c r="AK737" s="15">
        <v>0</v>
      </c>
      <c r="AL737" s="14" t="s">
        <v>1792</v>
      </c>
      <c r="AM737" s="14">
        <v>0</v>
      </c>
      <c r="AN737" s="15">
        <v>4</v>
      </c>
      <c r="AO737" s="15">
        <v>50</v>
      </c>
      <c r="AP737" s="15">
        <v>105</v>
      </c>
      <c r="AQ737" s="14" t="s">
        <v>1813</v>
      </c>
      <c r="AR737" s="15" t="s">
        <v>1845</v>
      </c>
    </row>
    <row r="738" spans="1:44" x14ac:dyDescent="0.2">
      <c r="A738" t="s">
        <v>1608</v>
      </c>
      <c r="B738" s="15" t="s">
        <v>1672</v>
      </c>
      <c r="C738" s="15" t="s">
        <v>1675</v>
      </c>
      <c r="D738" t="s">
        <v>1603</v>
      </c>
      <c r="E738" t="s">
        <v>1604</v>
      </c>
      <c r="F738" t="s">
        <v>1840</v>
      </c>
      <c r="G738" s="15" t="s">
        <v>1694</v>
      </c>
      <c r="H738" s="14" t="s">
        <v>1694</v>
      </c>
      <c r="I738" s="16" t="s">
        <v>1841</v>
      </c>
      <c r="M738" t="s">
        <v>1671</v>
      </c>
      <c r="O738">
        <v>2011</v>
      </c>
      <c r="R738">
        <v>30</v>
      </c>
      <c r="T738" t="s">
        <v>1842</v>
      </c>
      <c r="U738" t="s">
        <v>1775</v>
      </c>
      <c r="V738" s="9" t="s">
        <v>1842</v>
      </c>
      <c r="W738">
        <v>70</v>
      </c>
      <c r="X738" s="9" t="s">
        <v>1820</v>
      </c>
      <c r="Y738" t="s">
        <v>1844</v>
      </c>
      <c r="Z738">
        <v>24</v>
      </c>
      <c r="AF738" s="14" t="s">
        <v>158</v>
      </c>
      <c r="AG738" t="s">
        <v>1843</v>
      </c>
      <c r="AH738">
        <v>10</v>
      </c>
      <c r="AI738" t="s">
        <v>158</v>
      </c>
      <c r="AJ738" s="15" t="s">
        <v>1674</v>
      </c>
      <c r="AK738" s="15">
        <v>1.611</v>
      </c>
      <c r="AL738" s="14" t="s">
        <v>1792</v>
      </c>
      <c r="AM738" s="14">
        <v>0</v>
      </c>
      <c r="AN738" s="15">
        <v>4</v>
      </c>
      <c r="AO738" s="15">
        <v>50</v>
      </c>
      <c r="AP738" s="15">
        <v>112</v>
      </c>
      <c r="AQ738" s="14" t="s">
        <v>1813</v>
      </c>
      <c r="AR738" s="15" t="s">
        <v>1845</v>
      </c>
    </row>
    <row r="739" spans="1:44" x14ac:dyDescent="0.2">
      <c r="A739" t="s">
        <v>1608</v>
      </c>
      <c r="B739" s="15" t="s">
        <v>1672</v>
      </c>
      <c r="C739" s="15" t="s">
        <v>1675</v>
      </c>
      <c r="D739" t="s">
        <v>1603</v>
      </c>
      <c r="E739" t="s">
        <v>1604</v>
      </c>
      <c r="F739" t="s">
        <v>1840</v>
      </c>
      <c r="G739" s="15" t="s">
        <v>1694</v>
      </c>
      <c r="H739" s="14" t="s">
        <v>1694</v>
      </c>
      <c r="I739" s="16" t="s">
        <v>1841</v>
      </c>
      <c r="M739" t="s">
        <v>1671</v>
      </c>
      <c r="O739">
        <v>2011</v>
      </c>
      <c r="R739">
        <v>30</v>
      </c>
      <c r="T739" t="s">
        <v>1842</v>
      </c>
      <c r="U739" t="s">
        <v>1775</v>
      </c>
      <c r="V739" s="9" t="s">
        <v>1842</v>
      </c>
      <c r="W739">
        <v>70</v>
      </c>
      <c r="X739" s="9" t="s">
        <v>1821</v>
      </c>
      <c r="Y739" t="s">
        <v>1844</v>
      </c>
      <c r="Z739">
        <v>24</v>
      </c>
      <c r="AF739" s="14" t="s">
        <v>158</v>
      </c>
      <c r="AG739" t="s">
        <v>1843</v>
      </c>
      <c r="AH739">
        <v>10</v>
      </c>
      <c r="AI739" t="s">
        <v>158</v>
      </c>
      <c r="AJ739" s="15" t="s">
        <v>1674</v>
      </c>
      <c r="AK739" s="15">
        <v>4.4560000000000004</v>
      </c>
      <c r="AL739" s="14" t="s">
        <v>1792</v>
      </c>
      <c r="AM739" s="14">
        <v>0</v>
      </c>
      <c r="AN739" s="15">
        <v>4</v>
      </c>
      <c r="AO739" s="15">
        <v>50</v>
      </c>
      <c r="AP739" s="15">
        <v>112</v>
      </c>
      <c r="AQ739" s="14" t="s">
        <v>1813</v>
      </c>
      <c r="AR739" s="15" t="s">
        <v>1845</v>
      </c>
    </row>
    <row r="740" spans="1:44" x14ac:dyDescent="0.2">
      <c r="A740" t="s">
        <v>1608</v>
      </c>
      <c r="B740" s="15" t="s">
        <v>1672</v>
      </c>
      <c r="C740" s="15" t="s">
        <v>1675</v>
      </c>
      <c r="D740" t="s">
        <v>1603</v>
      </c>
      <c r="E740" t="s">
        <v>1604</v>
      </c>
      <c r="F740" t="s">
        <v>1840</v>
      </c>
      <c r="G740" s="15" t="s">
        <v>1694</v>
      </c>
      <c r="H740" s="14" t="s">
        <v>1694</v>
      </c>
      <c r="I740" s="16" t="s">
        <v>1841</v>
      </c>
      <c r="M740" t="s">
        <v>1671</v>
      </c>
      <c r="O740">
        <v>2011</v>
      </c>
      <c r="R740">
        <v>30</v>
      </c>
      <c r="T740" t="s">
        <v>1842</v>
      </c>
      <c r="U740" t="s">
        <v>1775</v>
      </c>
      <c r="V740" s="9" t="s">
        <v>1842</v>
      </c>
      <c r="W740">
        <v>70</v>
      </c>
      <c r="X740" s="9" t="s">
        <v>1730</v>
      </c>
      <c r="Y740" t="s">
        <v>1844</v>
      </c>
      <c r="Z740">
        <v>24</v>
      </c>
      <c r="AF740" s="14" t="s">
        <v>158</v>
      </c>
      <c r="AG740" t="s">
        <v>1843</v>
      </c>
      <c r="AH740">
        <v>10</v>
      </c>
      <c r="AI740" t="s">
        <v>158</v>
      </c>
      <c r="AJ740" s="15" t="s">
        <v>1674</v>
      </c>
      <c r="AK740" s="15">
        <v>9.5329999999999995</v>
      </c>
      <c r="AL740" s="14" t="s">
        <v>1792</v>
      </c>
      <c r="AM740" s="14">
        <v>4.0890000000000004</v>
      </c>
      <c r="AN740" s="15">
        <v>4</v>
      </c>
      <c r="AO740" s="15">
        <v>50</v>
      </c>
      <c r="AP740" s="15">
        <v>112</v>
      </c>
      <c r="AQ740" s="14" t="s">
        <v>1813</v>
      </c>
      <c r="AR740" s="15" t="s">
        <v>1845</v>
      </c>
    </row>
    <row r="741" spans="1:44" x14ac:dyDescent="0.2">
      <c r="A741" t="s">
        <v>1608</v>
      </c>
      <c r="B741" s="15" t="s">
        <v>1672</v>
      </c>
      <c r="C741" s="15" t="s">
        <v>1675</v>
      </c>
      <c r="D741" t="s">
        <v>1603</v>
      </c>
      <c r="E741" t="s">
        <v>1604</v>
      </c>
      <c r="F741" t="s">
        <v>1840</v>
      </c>
      <c r="G741" s="15" t="s">
        <v>1694</v>
      </c>
      <c r="H741" s="14" t="s">
        <v>1694</v>
      </c>
      <c r="I741" s="16" t="s">
        <v>1841</v>
      </c>
      <c r="M741" t="s">
        <v>1671</v>
      </c>
      <c r="O741">
        <v>2011</v>
      </c>
      <c r="R741">
        <v>30</v>
      </c>
      <c r="T741" t="s">
        <v>1842</v>
      </c>
      <c r="U741" t="s">
        <v>1775</v>
      </c>
      <c r="V741" s="9" t="s">
        <v>1842</v>
      </c>
      <c r="W741">
        <v>70</v>
      </c>
      <c r="X741" s="9" t="s">
        <v>1822</v>
      </c>
      <c r="Y741" t="s">
        <v>1844</v>
      </c>
      <c r="Z741">
        <v>24</v>
      </c>
      <c r="AF741" s="14" t="s">
        <v>158</v>
      </c>
      <c r="AG741" t="s">
        <v>1843</v>
      </c>
      <c r="AH741">
        <v>10</v>
      </c>
      <c r="AI741" t="s">
        <v>158</v>
      </c>
      <c r="AJ741" s="15" t="s">
        <v>1674</v>
      </c>
      <c r="AK741" s="15">
        <v>0</v>
      </c>
      <c r="AL741" s="14" t="s">
        <v>1792</v>
      </c>
      <c r="AM741" s="14">
        <v>0</v>
      </c>
      <c r="AN741" s="15">
        <v>4</v>
      </c>
      <c r="AO741" s="15">
        <v>50</v>
      </c>
      <c r="AP741" s="15">
        <v>112</v>
      </c>
      <c r="AQ741" s="14" t="s">
        <v>1813</v>
      </c>
      <c r="AR741" s="15" t="s">
        <v>1845</v>
      </c>
    </row>
    <row r="742" spans="1:44" x14ac:dyDescent="0.2">
      <c r="A742" t="s">
        <v>1608</v>
      </c>
      <c r="B742" s="15" t="s">
        <v>1672</v>
      </c>
      <c r="C742" s="15" t="s">
        <v>1675</v>
      </c>
      <c r="D742" t="s">
        <v>1603</v>
      </c>
      <c r="E742" t="s">
        <v>1604</v>
      </c>
      <c r="F742" t="s">
        <v>1840</v>
      </c>
      <c r="G742" s="15" t="s">
        <v>1694</v>
      </c>
      <c r="H742" s="14" t="s">
        <v>1694</v>
      </c>
      <c r="I742" s="16" t="s">
        <v>1841</v>
      </c>
      <c r="M742" t="s">
        <v>1671</v>
      </c>
      <c r="O742">
        <v>2011</v>
      </c>
      <c r="R742">
        <v>30</v>
      </c>
      <c r="T742" t="s">
        <v>1842</v>
      </c>
      <c r="U742" t="s">
        <v>1775</v>
      </c>
      <c r="V742" s="9" t="s">
        <v>1842</v>
      </c>
      <c r="W742">
        <v>70</v>
      </c>
      <c r="X742" s="9" t="s">
        <v>1820</v>
      </c>
      <c r="Y742" t="s">
        <v>1844</v>
      </c>
      <c r="Z742">
        <v>24</v>
      </c>
      <c r="AF742" s="14" t="s">
        <v>158</v>
      </c>
      <c r="AG742" t="s">
        <v>1843</v>
      </c>
      <c r="AH742">
        <v>10</v>
      </c>
      <c r="AI742" t="s">
        <v>158</v>
      </c>
      <c r="AJ742" s="15" t="s">
        <v>1674</v>
      </c>
      <c r="AK742" s="15">
        <v>1.522</v>
      </c>
      <c r="AL742" s="14" t="s">
        <v>1792</v>
      </c>
      <c r="AM742" s="14">
        <v>0</v>
      </c>
      <c r="AN742" s="15">
        <v>4</v>
      </c>
      <c r="AO742" s="15">
        <v>50</v>
      </c>
      <c r="AP742" s="15">
        <v>119</v>
      </c>
      <c r="AQ742" s="14" t="s">
        <v>1813</v>
      </c>
      <c r="AR742" s="15" t="s">
        <v>1845</v>
      </c>
    </row>
    <row r="743" spans="1:44" x14ac:dyDescent="0.2">
      <c r="A743" t="s">
        <v>1608</v>
      </c>
      <c r="B743" s="15" t="s">
        <v>1672</v>
      </c>
      <c r="C743" s="15" t="s">
        <v>1675</v>
      </c>
      <c r="D743" t="s">
        <v>1603</v>
      </c>
      <c r="E743" t="s">
        <v>1604</v>
      </c>
      <c r="F743" t="s">
        <v>1840</v>
      </c>
      <c r="G743" s="15" t="s">
        <v>1694</v>
      </c>
      <c r="H743" s="14" t="s">
        <v>1694</v>
      </c>
      <c r="I743" s="16" t="s">
        <v>1841</v>
      </c>
      <c r="M743" t="s">
        <v>1671</v>
      </c>
      <c r="O743">
        <v>2011</v>
      </c>
      <c r="R743">
        <v>30</v>
      </c>
      <c r="T743" t="s">
        <v>1842</v>
      </c>
      <c r="U743" t="s">
        <v>1775</v>
      </c>
      <c r="V743" s="9" t="s">
        <v>1842</v>
      </c>
      <c r="W743">
        <v>70</v>
      </c>
      <c r="X743" s="9" t="s">
        <v>1821</v>
      </c>
      <c r="Y743" t="s">
        <v>1844</v>
      </c>
      <c r="Z743">
        <v>24</v>
      </c>
      <c r="AF743" s="14" t="s">
        <v>158</v>
      </c>
      <c r="AG743" t="s">
        <v>1843</v>
      </c>
      <c r="AH743">
        <v>10</v>
      </c>
      <c r="AI743" t="s">
        <v>158</v>
      </c>
      <c r="AJ743" s="15" t="s">
        <v>1674</v>
      </c>
      <c r="AK743" s="15">
        <v>4.4560000000000004</v>
      </c>
      <c r="AL743" s="14" t="s">
        <v>1792</v>
      </c>
      <c r="AM743" s="14">
        <v>6.2220000000000004</v>
      </c>
      <c r="AN743" s="15">
        <v>4</v>
      </c>
      <c r="AO743" s="15">
        <v>50</v>
      </c>
      <c r="AP743" s="15">
        <v>119</v>
      </c>
      <c r="AQ743" s="14" t="s">
        <v>1813</v>
      </c>
      <c r="AR743" s="15" t="s">
        <v>1845</v>
      </c>
    </row>
    <row r="744" spans="1:44" x14ac:dyDescent="0.2">
      <c r="A744" t="s">
        <v>1608</v>
      </c>
      <c r="B744" s="15" t="s">
        <v>1672</v>
      </c>
      <c r="C744" s="15" t="s">
        <v>1675</v>
      </c>
      <c r="D744" t="s">
        <v>1603</v>
      </c>
      <c r="E744" t="s">
        <v>1604</v>
      </c>
      <c r="F744" t="s">
        <v>1840</v>
      </c>
      <c r="G744" s="15" t="s">
        <v>1694</v>
      </c>
      <c r="H744" s="14" t="s">
        <v>1694</v>
      </c>
      <c r="I744" s="16" t="s">
        <v>1841</v>
      </c>
      <c r="M744" t="s">
        <v>1671</v>
      </c>
      <c r="O744">
        <v>2011</v>
      </c>
      <c r="R744">
        <v>30</v>
      </c>
      <c r="T744" t="s">
        <v>1842</v>
      </c>
      <c r="U744" t="s">
        <v>1775</v>
      </c>
      <c r="V744" s="9" t="s">
        <v>1842</v>
      </c>
      <c r="W744">
        <v>70</v>
      </c>
      <c r="X744" s="9" t="s">
        <v>1730</v>
      </c>
      <c r="Y744" t="s">
        <v>1844</v>
      </c>
      <c r="Z744">
        <v>24</v>
      </c>
      <c r="AF744" s="14" t="s">
        <v>158</v>
      </c>
      <c r="AG744" t="s">
        <v>1843</v>
      </c>
      <c r="AH744">
        <v>10</v>
      </c>
      <c r="AI744" t="s">
        <v>158</v>
      </c>
      <c r="AJ744" s="15" t="s">
        <v>1674</v>
      </c>
      <c r="AK744" s="15">
        <v>9.7889999999999997</v>
      </c>
      <c r="AL744" s="14" t="s">
        <v>1792</v>
      </c>
      <c r="AM744" s="14">
        <v>3.911</v>
      </c>
      <c r="AN744" s="15">
        <v>4</v>
      </c>
      <c r="AO744" s="15">
        <v>50</v>
      </c>
      <c r="AP744" s="15">
        <v>119</v>
      </c>
      <c r="AQ744" s="14" t="s">
        <v>1813</v>
      </c>
      <c r="AR744" s="15" t="s">
        <v>1845</v>
      </c>
    </row>
    <row r="745" spans="1:44" x14ac:dyDescent="0.2">
      <c r="A745" t="s">
        <v>1608</v>
      </c>
      <c r="B745" s="15" t="s">
        <v>1672</v>
      </c>
      <c r="C745" s="15" t="s">
        <v>1675</v>
      </c>
      <c r="D745" t="s">
        <v>1603</v>
      </c>
      <c r="E745" t="s">
        <v>1604</v>
      </c>
      <c r="F745" t="s">
        <v>1840</v>
      </c>
      <c r="G745" s="15" t="s">
        <v>1694</v>
      </c>
      <c r="H745" s="14" t="s">
        <v>1694</v>
      </c>
      <c r="I745" s="16" t="s">
        <v>1841</v>
      </c>
      <c r="M745" t="s">
        <v>1671</v>
      </c>
      <c r="O745">
        <v>2011</v>
      </c>
      <c r="R745">
        <v>30</v>
      </c>
      <c r="T745" t="s">
        <v>1842</v>
      </c>
      <c r="U745" t="s">
        <v>1775</v>
      </c>
      <c r="V745" s="9" t="s">
        <v>1842</v>
      </c>
      <c r="W745">
        <v>70</v>
      </c>
      <c r="X745" s="9" t="s">
        <v>1822</v>
      </c>
      <c r="Y745" t="s">
        <v>1844</v>
      </c>
      <c r="Z745">
        <v>24</v>
      </c>
      <c r="AF745" s="14" t="s">
        <v>158</v>
      </c>
      <c r="AG745" t="s">
        <v>1843</v>
      </c>
      <c r="AH745">
        <v>10</v>
      </c>
      <c r="AI745" t="s">
        <v>158</v>
      </c>
      <c r="AJ745" s="15" t="s">
        <v>1674</v>
      </c>
      <c r="AK745" s="15">
        <v>0</v>
      </c>
      <c r="AL745" s="14" t="s">
        <v>1792</v>
      </c>
      <c r="AM745" s="14">
        <v>0</v>
      </c>
      <c r="AN745" s="15">
        <v>4</v>
      </c>
      <c r="AO745" s="15">
        <v>50</v>
      </c>
      <c r="AP745" s="15">
        <v>119</v>
      </c>
      <c r="AQ745" s="14" t="s">
        <v>1813</v>
      </c>
      <c r="AR745" s="15" t="s">
        <v>1845</v>
      </c>
    </row>
    <row r="746" spans="1:44" x14ac:dyDescent="0.2">
      <c r="A746" t="s">
        <v>1608</v>
      </c>
      <c r="B746" s="15" t="s">
        <v>1672</v>
      </c>
      <c r="C746" s="15" t="s">
        <v>1675</v>
      </c>
      <c r="D746" t="s">
        <v>1603</v>
      </c>
      <c r="E746" t="s">
        <v>1604</v>
      </c>
      <c r="F746" t="s">
        <v>1840</v>
      </c>
      <c r="G746" s="15" t="s">
        <v>1694</v>
      </c>
      <c r="H746" s="14" t="s">
        <v>1694</v>
      </c>
      <c r="I746" s="16" t="s">
        <v>1841</v>
      </c>
      <c r="M746" t="s">
        <v>1671</v>
      </c>
      <c r="O746">
        <v>2011</v>
      </c>
      <c r="R746">
        <v>30</v>
      </c>
      <c r="T746" t="s">
        <v>1842</v>
      </c>
      <c r="U746" t="s">
        <v>1775</v>
      </c>
      <c r="V746" s="9" t="s">
        <v>1842</v>
      </c>
      <c r="W746">
        <v>70</v>
      </c>
      <c r="X746" s="9" t="s">
        <v>1820</v>
      </c>
      <c r="Y746" t="s">
        <v>1844</v>
      </c>
      <c r="Z746">
        <v>24</v>
      </c>
      <c r="AF746" s="14" t="s">
        <v>158</v>
      </c>
      <c r="AG746" t="s">
        <v>1843</v>
      </c>
      <c r="AH746">
        <v>10</v>
      </c>
      <c r="AI746" t="s">
        <v>158</v>
      </c>
      <c r="AJ746" s="15" t="s">
        <v>1674</v>
      </c>
      <c r="AK746" s="15">
        <v>1.522</v>
      </c>
      <c r="AL746" s="14" t="s">
        <v>1792</v>
      </c>
      <c r="AM746" s="14">
        <v>0</v>
      </c>
      <c r="AN746" s="15">
        <v>4</v>
      </c>
      <c r="AO746" s="15">
        <v>50</v>
      </c>
      <c r="AP746" s="15">
        <f>AP745+7</f>
        <v>126</v>
      </c>
      <c r="AQ746" s="14" t="s">
        <v>1813</v>
      </c>
      <c r="AR746" s="15" t="s">
        <v>1845</v>
      </c>
    </row>
    <row r="747" spans="1:44" x14ac:dyDescent="0.2">
      <c r="A747" t="s">
        <v>1608</v>
      </c>
      <c r="B747" s="15" t="s">
        <v>1672</v>
      </c>
      <c r="C747" s="15" t="s">
        <v>1675</v>
      </c>
      <c r="D747" t="s">
        <v>1603</v>
      </c>
      <c r="E747" t="s">
        <v>1604</v>
      </c>
      <c r="F747" t="s">
        <v>1840</v>
      </c>
      <c r="G747" s="15" t="s">
        <v>1694</v>
      </c>
      <c r="H747" s="14" t="s">
        <v>1694</v>
      </c>
      <c r="I747" s="16" t="s">
        <v>1841</v>
      </c>
      <c r="M747" t="s">
        <v>1671</v>
      </c>
      <c r="O747">
        <v>2011</v>
      </c>
      <c r="R747">
        <v>30</v>
      </c>
      <c r="T747" t="s">
        <v>1842</v>
      </c>
      <c r="U747" t="s">
        <v>1775</v>
      </c>
      <c r="V747" s="9" t="s">
        <v>1842</v>
      </c>
      <c r="W747">
        <v>70</v>
      </c>
      <c r="X747" s="9" t="s">
        <v>1821</v>
      </c>
      <c r="Y747" t="s">
        <v>1844</v>
      </c>
      <c r="Z747">
        <v>24</v>
      </c>
      <c r="AF747" s="14" t="s">
        <v>158</v>
      </c>
      <c r="AG747" t="s">
        <v>1843</v>
      </c>
      <c r="AH747">
        <v>10</v>
      </c>
      <c r="AI747" t="s">
        <v>158</v>
      </c>
      <c r="AJ747" s="15" t="s">
        <v>1674</v>
      </c>
      <c r="AK747" s="15">
        <v>4.5439999999999996</v>
      </c>
      <c r="AL747" s="14" t="s">
        <v>1792</v>
      </c>
      <c r="AM747" s="14">
        <v>6.3109999999999999</v>
      </c>
      <c r="AN747" s="15">
        <v>4</v>
      </c>
      <c r="AO747" s="15">
        <v>50</v>
      </c>
      <c r="AP747" s="15">
        <v>126</v>
      </c>
      <c r="AQ747" s="14" t="s">
        <v>1813</v>
      </c>
      <c r="AR747" s="15" t="s">
        <v>1845</v>
      </c>
    </row>
    <row r="748" spans="1:44" x14ac:dyDescent="0.2">
      <c r="A748" t="s">
        <v>1608</v>
      </c>
      <c r="B748" s="15" t="s">
        <v>1672</v>
      </c>
      <c r="C748" s="15" t="s">
        <v>1675</v>
      </c>
      <c r="D748" t="s">
        <v>1603</v>
      </c>
      <c r="E748" t="s">
        <v>1604</v>
      </c>
      <c r="F748" t="s">
        <v>1840</v>
      </c>
      <c r="G748" s="15" t="s">
        <v>1694</v>
      </c>
      <c r="H748" s="14" t="s">
        <v>1694</v>
      </c>
      <c r="I748" s="16" t="s">
        <v>1841</v>
      </c>
      <c r="M748" t="s">
        <v>1671</v>
      </c>
      <c r="O748">
        <v>2011</v>
      </c>
      <c r="R748">
        <v>30</v>
      </c>
      <c r="T748" t="s">
        <v>1842</v>
      </c>
      <c r="U748" t="s">
        <v>1775</v>
      </c>
      <c r="V748" s="9" t="s">
        <v>1842</v>
      </c>
      <c r="W748">
        <v>70</v>
      </c>
      <c r="X748" s="9" t="s">
        <v>1730</v>
      </c>
      <c r="Y748" t="s">
        <v>1844</v>
      </c>
      <c r="Z748">
        <v>24</v>
      </c>
      <c r="AF748" s="14" t="s">
        <v>158</v>
      </c>
      <c r="AG748" t="s">
        <v>1843</v>
      </c>
      <c r="AH748">
        <v>10</v>
      </c>
      <c r="AI748" t="s">
        <v>158</v>
      </c>
      <c r="AJ748" s="15" t="s">
        <v>1674</v>
      </c>
      <c r="AK748" s="15">
        <v>10.055999999999999</v>
      </c>
      <c r="AL748" s="14" t="s">
        <v>1792</v>
      </c>
      <c r="AM748" s="14">
        <v>4</v>
      </c>
      <c r="AN748" s="15">
        <v>4</v>
      </c>
      <c r="AO748" s="15">
        <v>50</v>
      </c>
      <c r="AP748" s="15">
        <v>126</v>
      </c>
      <c r="AQ748" s="14" t="s">
        <v>1813</v>
      </c>
      <c r="AR748" s="15" t="s">
        <v>1845</v>
      </c>
    </row>
    <row r="749" spans="1:44" x14ac:dyDescent="0.2">
      <c r="A749" t="s">
        <v>1608</v>
      </c>
      <c r="B749" s="15" t="s">
        <v>1672</v>
      </c>
      <c r="C749" s="15" t="s">
        <v>1675</v>
      </c>
      <c r="D749" t="s">
        <v>1603</v>
      </c>
      <c r="E749" t="s">
        <v>1604</v>
      </c>
      <c r="F749" t="s">
        <v>1840</v>
      </c>
      <c r="G749" s="15" t="s">
        <v>1694</v>
      </c>
      <c r="H749" s="14" t="s">
        <v>1694</v>
      </c>
      <c r="I749" s="16" t="s">
        <v>1841</v>
      </c>
      <c r="M749" t="s">
        <v>1671</v>
      </c>
      <c r="O749">
        <v>2011</v>
      </c>
      <c r="R749">
        <v>30</v>
      </c>
      <c r="T749" t="s">
        <v>1842</v>
      </c>
      <c r="U749" t="s">
        <v>1775</v>
      </c>
      <c r="V749" s="9" t="s">
        <v>1842</v>
      </c>
      <c r="W749">
        <v>70</v>
      </c>
      <c r="X749" s="9" t="s">
        <v>1822</v>
      </c>
      <c r="Y749" t="s">
        <v>1844</v>
      </c>
      <c r="Z749">
        <v>24</v>
      </c>
      <c r="AF749" s="14" t="s">
        <v>158</v>
      </c>
      <c r="AG749" t="s">
        <v>1843</v>
      </c>
      <c r="AH749">
        <v>10</v>
      </c>
      <c r="AI749" t="s">
        <v>158</v>
      </c>
      <c r="AJ749" s="15" t="s">
        <v>1674</v>
      </c>
      <c r="AK749" s="15">
        <v>0</v>
      </c>
      <c r="AL749" s="14" t="s">
        <v>1792</v>
      </c>
      <c r="AM749" s="14">
        <v>0</v>
      </c>
      <c r="AN749" s="15">
        <v>4</v>
      </c>
      <c r="AO749" s="15">
        <v>50</v>
      </c>
      <c r="AP749" s="15">
        <v>126</v>
      </c>
      <c r="AQ749" s="14" t="s">
        <v>1813</v>
      </c>
      <c r="AR749" s="15" t="s">
        <v>1845</v>
      </c>
    </row>
    <row r="750" spans="1:44" x14ac:dyDescent="0.2">
      <c r="A750" t="s">
        <v>1608</v>
      </c>
      <c r="B750" s="15" t="s">
        <v>1672</v>
      </c>
      <c r="C750" s="15" t="s">
        <v>1675</v>
      </c>
      <c r="D750" t="s">
        <v>1603</v>
      </c>
      <c r="E750" t="s">
        <v>1604</v>
      </c>
      <c r="F750" t="s">
        <v>1840</v>
      </c>
      <c r="G750" s="15" t="s">
        <v>1694</v>
      </c>
      <c r="H750" s="14" t="s">
        <v>1694</v>
      </c>
      <c r="I750" s="16" t="s">
        <v>1841</v>
      </c>
      <c r="M750" t="s">
        <v>1671</v>
      </c>
      <c r="O750">
        <v>2011</v>
      </c>
      <c r="R750">
        <v>30</v>
      </c>
      <c r="T750" t="s">
        <v>1842</v>
      </c>
      <c r="U750" t="s">
        <v>1775</v>
      </c>
      <c r="V750" s="9" t="s">
        <v>1842</v>
      </c>
      <c r="W750">
        <v>70</v>
      </c>
      <c r="X750" s="9" t="s">
        <v>1820</v>
      </c>
      <c r="Y750" t="s">
        <v>1844</v>
      </c>
      <c r="Z750">
        <v>24</v>
      </c>
      <c r="AF750" s="14" t="s">
        <v>158</v>
      </c>
      <c r="AG750" t="s">
        <v>1843</v>
      </c>
      <c r="AH750">
        <v>10</v>
      </c>
      <c r="AI750" t="s">
        <v>158</v>
      </c>
      <c r="AJ750" s="15" t="s">
        <v>1674</v>
      </c>
      <c r="AK750" s="15">
        <v>2.2000000000000002</v>
      </c>
      <c r="AL750" s="14" t="s">
        <v>1792</v>
      </c>
      <c r="AM750" s="14"/>
      <c r="AN750" s="15">
        <v>4</v>
      </c>
      <c r="AO750" s="15">
        <v>50</v>
      </c>
      <c r="AP750" s="15">
        <v>133</v>
      </c>
      <c r="AQ750" s="14" t="s">
        <v>1813</v>
      </c>
      <c r="AR750" s="15" t="s">
        <v>1845</v>
      </c>
    </row>
    <row r="751" spans="1:44" x14ac:dyDescent="0.2">
      <c r="A751" t="s">
        <v>1608</v>
      </c>
      <c r="B751" s="15" t="s">
        <v>1672</v>
      </c>
      <c r="C751" s="15" t="s">
        <v>1675</v>
      </c>
      <c r="D751" t="s">
        <v>1603</v>
      </c>
      <c r="E751" t="s">
        <v>1604</v>
      </c>
      <c r="F751" t="s">
        <v>1840</v>
      </c>
      <c r="G751" s="15" t="s">
        <v>1694</v>
      </c>
      <c r="H751" s="14" t="s">
        <v>1694</v>
      </c>
      <c r="I751" s="16" t="s">
        <v>1841</v>
      </c>
      <c r="M751" t="s">
        <v>1671</v>
      </c>
      <c r="O751">
        <v>2011</v>
      </c>
      <c r="R751">
        <v>30</v>
      </c>
      <c r="T751" t="s">
        <v>1842</v>
      </c>
      <c r="U751" t="s">
        <v>1775</v>
      </c>
      <c r="V751" s="9" t="s">
        <v>1842</v>
      </c>
      <c r="W751">
        <v>70</v>
      </c>
      <c r="X751" s="9" t="s">
        <v>1821</v>
      </c>
      <c r="Y751" t="s">
        <v>1844</v>
      </c>
      <c r="Z751">
        <v>24</v>
      </c>
      <c r="AF751" s="14" t="s">
        <v>158</v>
      </c>
      <c r="AG751" t="s">
        <v>1843</v>
      </c>
      <c r="AH751">
        <v>10</v>
      </c>
      <c r="AI751" t="s">
        <v>158</v>
      </c>
      <c r="AJ751" s="15" t="s">
        <v>1674</v>
      </c>
      <c r="AK751" s="15">
        <v>4.5439999999999996</v>
      </c>
      <c r="AL751" s="14" t="s">
        <v>1792</v>
      </c>
      <c r="AM751" s="14"/>
      <c r="AN751" s="15">
        <v>4</v>
      </c>
      <c r="AO751" s="15">
        <v>50</v>
      </c>
      <c r="AP751" s="15">
        <v>133</v>
      </c>
      <c r="AQ751" s="14" t="s">
        <v>1813</v>
      </c>
      <c r="AR751" s="15" t="s">
        <v>1845</v>
      </c>
    </row>
    <row r="752" spans="1:44" x14ac:dyDescent="0.2">
      <c r="A752" t="s">
        <v>1608</v>
      </c>
      <c r="B752" s="15" t="s">
        <v>1672</v>
      </c>
      <c r="C752" s="15" t="s">
        <v>1675</v>
      </c>
      <c r="D752" t="s">
        <v>1603</v>
      </c>
      <c r="E752" t="s">
        <v>1604</v>
      </c>
      <c r="F752" t="s">
        <v>1840</v>
      </c>
      <c r="G752" s="15" t="s">
        <v>1694</v>
      </c>
      <c r="H752" s="14" t="s">
        <v>1694</v>
      </c>
      <c r="I752" s="16" t="s">
        <v>1841</v>
      </c>
      <c r="M752" t="s">
        <v>1671</v>
      </c>
      <c r="O752">
        <v>2011</v>
      </c>
      <c r="R752">
        <v>30</v>
      </c>
      <c r="T752" t="s">
        <v>1842</v>
      </c>
      <c r="U752" t="s">
        <v>1775</v>
      </c>
      <c r="V752" s="9" t="s">
        <v>1842</v>
      </c>
      <c r="W752">
        <v>70</v>
      </c>
      <c r="X752" s="9" t="s">
        <v>1730</v>
      </c>
      <c r="Y752" t="s">
        <v>1844</v>
      </c>
      <c r="Z752">
        <v>24</v>
      </c>
      <c r="AF752" s="14" t="s">
        <v>158</v>
      </c>
      <c r="AG752" t="s">
        <v>1843</v>
      </c>
      <c r="AH752">
        <v>10</v>
      </c>
      <c r="AI752" t="s">
        <v>158</v>
      </c>
      <c r="AJ752" s="15" t="s">
        <v>1674</v>
      </c>
      <c r="AK752" s="15">
        <v>10.5</v>
      </c>
      <c r="AL752" s="14" t="s">
        <v>1792</v>
      </c>
      <c r="AM752" s="14">
        <f>12.722-8.811</f>
        <v>3.9109999999999996</v>
      </c>
      <c r="AN752" s="15">
        <v>4</v>
      </c>
      <c r="AO752" s="15">
        <v>50</v>
      </c>
      <c r="AP752" s="15">
        <v>133</v>
      </c>
      <c r="AQ752" s="14" t="s">
        <v>1813</v>
      </c>
      <c r="AR752" s="15" t="s">
        <v>1845</v>
      </c>
    </row>
    <row r="753" spans="1:44" x14ac:dyDescent="0.2">
      <c r="A753" t="s">
        <v>1608</v>
      </c>
      <c r="B753" s="15" t="s">
        <v>1672</v>
      </c>
      <c r="C753" s="15" t="s">
        <v>1675</v>
      </c>
      <c r="D753" t="s">
        <v>1603</v>
      </c>
      <c r="E753" t="s">
        <v>1604</v>
      </c>
      <c r="F753" t="s">
        <v>1840</v>
      </c>
      <c r="G753" s="15" t="s">
        <v>1694</v>
      </c>
      <c r="H753" s="14" t="s">
        <v>1694</v>
      </c>
      <c r="I753" s="16" t="s">
        <v>1841</v>
      </c>
      <c r="M753" t="s">
        <v>1671</v>
      </c>
      <c r="O753">
        <v>2011</v>
      </c>
      <c r="R753">
        <v>30</v>
      </c>
      <c r="T753" t="s">
        <v>1842</v>
      </c>
      <c r="U753" t="s">
        <v>1775</v>
      </c>
      <c r="V753" s="9" t="s">
        <v>1842</v>
      </c>
      <c r="W753">
        <v>70</v>
      </c>
      <c r="X753" s="9" t="s">
        <v>1822</v>
      </c>
      <c r="Y753" t="s">
        <v>1844</v>
      </c>
      <c r="Z753">
        <v>24</v>
      </c>
      <c r="AF753" s="14" t="s">
        <v>158</v>
      </c>
      <c r="AG753" t="s">
        <v>1843</v>
      </c>
      <c r="AH753">
        <v>10</v>
      </c>
      <c r="AI753" t="s">
        <v>158</v>
      </c>
      <c r="AJ753" s="15" t="s">
        <v>1674</v>
      </c>
      <c r="AK753" s="15">
        <v>0</v>
      </c>
      <c r="AL753" s="14" t="s">
        <v>1792</v>
      </c>
      <c r="AM753" s="14">
        <v>0</v>
      </c>
      <c r="AN753" s="15">
        <v>4</v>
      </c>
      <c r="AO753" s="15">
        <v>50</v>
      </c>
      <c r="AP753" s="15">
        <v>133</v>
      </c>
      <c r="AQ753" s="14" t="s">
        <v>1813</v>
      </c>
      <c r="AR753" s="15" t="s">
        <v>1845</v>
      </c>
    </row>
    <row r="754" spans="1:44" x14ac:dyDescent="0.2">
      <c r="A754" t="s">
        <v>1608</v>
      </c>
      <c r="B754" s="15" t="s">
        <v>1672</v>
      </c>
      <c r="C754" s="15" t="s">
        <v>1675</v>
      </c>
      <c r="D754" t="s">
        <v>1603</v>
      </c>
      <c r="E754" t="s">
        <v>1604</v>
      </c>
      <c r="F754" t="s">
        <v>1840</v>
      </c>
      <c r="G754" s="15" t="s">
        <v>1694</v>
      </c>
      <c r="H754" s="14" t="s">
        <v>1694</v>
      </c>
      <c r="I754" s="16" t="s">
        <v>1841</v>
      </c>
      <c r="M754" t="s">
        <v>1671</v>
      </c>
      <c r="O754">
        <v>2011</v>
      </c>
      <c r="R754">
        <v>30</v>
      </c>
      <c r="T754" t="s">
        <v>1842</v>
      </c>
      <c r="U754" t="s">
        <v>1775</v>
      </c>
      <c r="V754" s="9" t="s">
        <v>1842</v>
      </c>
      <c r="W754">
        <v>70</v>
      </c>
      <c r="X754" s="9" t="s">
        <v>1820</v>
      </c>
      <c r="Y754" t="s">
        <v>1844</v>
      </c>
      <c r="Z754">
        <v>24</v>
      </c>
      <c r="AF754" s="14" t="s">
        <v>158</v>
      </c>
      <c r="AG754" t="s">
        <v>1843</v>
      </c>
      <c r="AH754">
        <v>10</v>
      </c>
      <c r="AI754" t="s">
        <v>158</v>
      </c>
      <c r="AJ754" s="15" t="s">
        <v>1674</v>
      </c>
      <c r="AK754" s="15">
        <v>2.2330000000000001</v>
      </c>
      <c r="AL754" s="14" t="s">
        <v>1792</v>
      </c>
      <c r="AM754" s="14"/>
      <c r="AN754" s="15">
        <v>4</v>
      </c>
      <c r="AO754" s="15">
        <v>50</v>
      </c>
      <c r="AP754" s="15">
        <v>140</v>
      </c>
      <c r="AQ754" s="14" t="s">
        <v>1813</v>
      </c>
      <c r="AR754" s="15" t="s">
        <v>1845</v>
      </c>
    </row>
    <row r="755" spans="1:44" x14ac:dyDescent="0.2">
      <c r="A755" t="s">
        <v>1608</v>
      </c>
      <c r="B755" s="15" t="s">
        <v>1672</v>
      </c>
      <c r="C755" s="15" t="s">
        <v>1675</v>
      </c>
      <c r="D755" t="s">
        <v>1603</v>
      </c>
      <c r="E755" t="s">
        <v>1604</v>
      </c>
      <c r="F755" t="s">
        <v>1840</v>
      </c>
      <c r="G755" s="15" t="s">
        <v>1694</v>
      </c>
      <c r="H755" s="14" t="s">
        <v>1694</v>
      </c>
      <c r="I755" s="16" t="s">
        <v>1841</v>
      </c>
      <c r="M755" t="s">
        <v>1671</v>
      </c>
      <c r="O755">
        <v>2011</v>
      </c>
      <c r="R755">
        <v>30</v>
      </c>
      <c r="T755" t="s">
        <v>1842</v>
      </c>
      <c r="U755" t="s">
        <v>1775</v>
      </c>
      <c r="V755" s="9" t="s">
        <v>1842</v>
      </c>
      <c r="W755">
        <v>70</v>
      </c>
      <c r="X755" s="9" t="s">
        <v>1821</v>
      </c>
      <c r="Y755" t="s">
        <v>1844</v>
      </c>
      <c r="Z755">
        <v>24</v>
      </c>
      <c r="AF755" s="14" t="s">
        <v>158</v>
      </c>
      <c r="AG755" t="s">
        <v>1843</v>
      </c>
      <c r="AH755">
        <v>10</v>
      </c>
      <c r="AI755" t="s">
        <v>158</v>
      </c>
      <c r="AJ755" s="15" t="s">
        <v>1674</v>
      </c>
      <c r="AK755" s="15">
        <v>4.5330000000000004</v>
      </c>
      <c r="AL755" s="14" t="s">
        <v>1792</v>
      </c>
      <c r="AN755" s="15">
        <v>4</v>
      </c>
      <c r="AO755" s="15">
        <v>50</v>
      </c>
      <c r="AP755" s="15">
        <v>140</v>
      </c>
      <c r="AQ755" s="14" t="s">
        <v>1813</v>
      </c>
      <c r="AR755" s="15" t="s">
        <v>1845</v>
      </c>
    </row>
    <row r="756" spans="1:44" x14ac:dyDescent="0.2">
      <c r="A756" t="s">
        <v>1608</v>
      </c>
      <c r="B756" s="15" t="s">
        <v>1672</v>
      </c>
      <c r="C756" s="15" t="s">
        <v>1675</v>
      </c>
      <c r="D756" t="s">
        <v>1603</v>
      </c>
      <c r="E756" t="s">
        <v>1604</v>
      </c>
      <c r="F756" t="s">
        <v>1840</v>
      </c>
      <c r="G756" s="15" t="s">
        <v>1694</v>
      </c>
      <c r="H756" s="14" t="s">
        <v>1694</v>
      </c>
      <c r="I756" s="16" t="s">
        <v>1841</v>
      </c>
      <c r="M756" t="s">
        <v>1671</v>
      </c>
      <c r="O756">
        <v>2011</v>
      </c>
      <c r="R756">
        <v>30</v>
      </c>
      <c r="T756" t="s">
        <v>1842</v>
      </c>
      <c r="U756" t="s">
        <v>1775</v>
      </c>
      <c r="V756" s="9" t="s">
        <v>1842</v>
      </c>
      <c r="W756">
        <v>70</v>
      </c>
      <c r="X756" s="9" t="s">
        <v>1730</v>
      </c>
      <c r="Y756" t="s">
        <v>1844</v>
      </c>
      <c r="Z756">
        <v>24</v>
      </c>
      <c r="AF756" s="14" t="s">
        <v>158</v>
      </c>
      <c r="AG756" t="s">
        <v>1843</v>
      </c>
      <c r="AH756">
        <v>10</v>
      </c>
      <c r="AI756" t="s">
        <v>158</v>
      </c>
      <c r="AJ756" s="15" t="s">
        <v>1674</v>
      </c>
      <c r="AK756" s="15">
        <v>10.5</v>
      </c>
      <c r="AL756" s="14" t="s">
        <v>1792</v>
      </c>
      <c r="AM756" s="14">
        <f>12.722-8.811</f>
        <v>3.9109999999999996</v>
      </c>
      <c r="AN756" s="15">
        <v>4</v>
      </c>
      <c r="AO756" s="15">
        <v>50</v>
      </c>
      <c r="AP756" s="15">
        <v>140</v>
      </c>
      <c r="AQ756" s="14" t="s">
        <v>1813</v>
      </c>
      <c r="AR756" s="15" t="s">
        <v>1845</v>
      </c>
    </row>
    <row r="757" spans="1:44" x14ac:dyDescent="0.2">
      <c r="A757" t="s">
        <v>1608</v>
      </c>
      <c r="B757" s="15" t="s">
        <v>1672</v>
      </c>
      <c r="C757" s="15" t="s">
        <v>1675</v>
      </c>
      <c r="D757" t="s">
        <v>1603</v>
      </c>
      <c r="E757" t="s">
        <v>1604</v>
      </c>
      <c r="F757" t="s">
        <v>1840</v>
      </c>
      <c r="G757" s="15" t="s">
        <v>1694</v>
      </c>
      <c r="H757" s="14" t="s">
        <v>1694</v>
      </c>
      <c r="I757" s="16" t="s">
        <v>1841</v>
      </c>
      <c r="M757" t="s">
        <v>1671</v>
      </c>
      <c r="O757">
        <v>2011</v>
      </c>
      <c r="R757">
        <v>30</v>
      </c>
      <c r="T757" t="s">
        <v>1842</v>
      </c>
      <c r="U757" t="s">
        <v>1775</v>
      </c>
      <c r="V757" s="9" t="s">
        <v>1842</v>
      </c>
      <c r="W757">
        <v>70</v>
      </c>
      <c r="X757" s="9" t="s">
        <v>1822</v>
      </c>
      <c r="Y757" t="s">
        <v>1844</v>
      </c>
      <c r="Z757">
        <v>24</v>
      </c>
      <c r="AF757" s="14" t="s">
        <v>158</v>
      </c>
      <c r="AG757" t="s">
        <v>1843</v>
      </c>
      <c r="AH757">
        <v>10</v>
      </c>
      <c r="AI757" t="s">
        <v>158</v>
      </c>
      <c r="AJ757" s="15" t="s">
        <v>1674</v>
      </c>
      <c r="AK757" s="15">
        <v>0</v>
      </c>
      <c r="AL757" s="14" t="s">
        <v>1792</v>
      </c>
      <c r="AM757" s="14">
        <v>0</v>
      </c>
      <c r="AN757" s="15">
        <v>4</v>
      </c>
      <c r="AO757" s="15">
        <v>50</v>
      </c>
      <c r="AP757" s="15">
        <v>140</v>
      </c>
      <c r="AQ757" s="14" t="s">
        <v>1813</v>
      </c>
      <c r="AR757" s="15" t="s">
        <v>1845</v>
      </c>
    </row>
    <row r="758" spans="1:44" x14ac:dyDescent="0.2">
      <c r="A758" t="s">
        <v>1608</v>
      </c>
      <c r="B758" s="15" t="s">
        <v>1672</v>
      </c>
      <c r="C758" s="15" t="s">
        <v>1675</v>
      </c>
      <c r="D758" t="s">
        <v>1603</v>
      </c>
      <c r="E758" t="s">
        <v>1604</v>
      </c>
      <c r="F758" t="s">
        <v>1840</v>
      </c>
      <c r="G758" s="15" t="s">
        <v>1694</v>
      </c>
      <c r="H758" s="14" t="s">
        <v>1694</v>
      </c>
      <c r="I758" s="16" t="s">
        <v>1841</v>
      </c>
      <c r="M758" t="s">
        <v>1671</v>
      </c>
      <c r="O758">
        <v>2011</v>
      </c>
      <c r="R758">
        <v>30</v>
      </c>
      <c r="T758" t="s">
        <v>1842</v>
      </c>
      <c r="U758" t="s">
        <v>1775</v>
      </c>
      <c r="V758" s="9" t="s">
        <v>1842</v>
      </c>
      <c r="W758">
        <v>70</v>
      </c>
      <c r="X758" s="9" t="s">
        <v>1820</v>
      </c>
      <c r="Y758" t="s">
        <v>1844</v>
      </c>
      <c r="Z758">
        <v>24</v>
      </c>
      <c r="AF758" s="14" t="s">
        <v>158</v>
      </c>
      <c r="AG758" t="s">
        <v>1843</v>
      </c>
      <c r="AH758">
        <v>10</v>
      </c>
      <c r="AI758" t="s">
        <v>158</v>
      </c>
      <c r="AJ758" s="15" t="s">
        <v>1674</v>
      </c>
      <c r="AK758" s="15">
        <v>2.5</v>
      </c>
      <c r="AL758" s="14" t="s">
        <v>1792</v>
      </c>
      <c r="AM758" s="14"/>
      <c r="AN758" s="15">
        <v>4</v>
      </c>
      <c r="AO758" s="15">
        <v>50</v>
      </c>
      <c r="AP758" s="15">
        <v>147</v>
      </c>
      <c r="AQ758" s="14" t="s">
        <v>1813</v>
      </c>
      <c r="AR758" s="15" t="s">
        <v>1845</v>
      </c>
    </row>
    <row r="759" spans="1:44" x14ac:dyDescent="0.2">
      <c r="A759" t="s">
        <v>1608</v>
      </c>
      <c r="B759" s="15" t="s">
        <v>1672</v>
      </c>
      <c r="C759" s="15" t="s">
        <v>1675</v>
      </c>
      <c r="D759" t="s">
        <v>1603</v>
      </c>
      <c r="E759" t="s">
        <v>1604</v>
      </c>
      <c r="F759" t="s">
        <v>1840</v>
      </c>
      <c r="G759" s="15" t="s">
        <v>1694</v>
      </c>
      <c r="H759" s="14" t="s">
        <v>1694</v>
      </c>
      <c r="I759" s="16" t="s">
        <v>1841</v>
      </c>
      <c r="M759" t="s">
        <v>1671</v>
      </c>
      <c r="O759">
        <v>2011</v>
      </c>
      <c r="R759">
        <v>30</v>
      </c>
      <c r="T759" t="s">
        <v>1842</v>
      </c>
      <c r="U759" t="s">
        <v>1775</v>
      </c>
      <c r="V759" s="9" t="s">
        <v>1842</v>
      </c>
      <c r="W759">
        <v>70</v>
      </c>
      <c r="X759" s="9" t="s">
        <v>1821</v>
      </c>
      <c r="Y759" t="s">
        <v>1844</v>
      </c>
      <c r="Z759">
        <v>24</v>
      </c>
      <c r="AF759" s="14" t="s">
        <v>158</v>
      </c>
      <c r="AG759" t="s">
        <v>1843</v>
      </c>
      <c r="AH759">
        <v>10</v>
      </c>
      <c r="AI759" t="s">
        <v>158</v>
      </c>
      <c r="AJ759" s="15" t="s">
        <v>1674</v>
      </c>
      <c r="AK759" s="15">
        <v>4.4560000000000004</v>
      </c>
      <c r="AL759" s="14" t="s">
        <v>1792</v>
      </c>
      <c r="AM759" s="14"/>
      <c r="AN759" s="15">
        <v>4</v>
      </c>
      <c r="AO759" s="15">
        <v>50</v>
      </c>
      <c r="AP759" s="15">
        <v>147</v>
      </c>
      <c r="AQ759" s="14" t="s">
        <v>1813</v>
      </c>
      <c r="AR759" s="15" t="s">
        <v>1845</v>
      </c>
    </row>
    <row r="760" spans="1:44" x14ac:dyDescent="0.2">
      <c r="A760" t="s">
        <v>1608</v>
      </c>
      <c r="B760" s="15" t="s">
        <v>1672</v>
      </c>
      <c r="C760" s="15" t="s">
        <v>1675</v>
      </c>
      <c r="D760" t="s">
        <v>1603</v>
      </c>
      <c r="E760" t="s">
        <v>1604</v>
      </c>
      <c r="F760" t="s">
        <v>1840</v>
      </c>
      <c r="G760" s="15" t="s">
        <v>1694</v>
      </c>
      <c r="H760" s="14" t="s">
        <v>1694</v>
      </c>
      <c r="I760" s="16" t="s">
        <v>1841</v>
      </c>
      <c r="M760" t="s">
        <v>1671</v>
      </c>
      <c r="O760">
        <v>2011</v>
      </c>
      <c r="R760">
        <v>30</v>
      </c>
      <c r="T760" t="s">
        <v>1842</v>
      </c>
      <c r="U760" t="s">
        <v>1775</v>
      </c>
      <c r="V760" s="9" t="s">
        <v>1842</v>
      </c>
      <c r="W760">
        <v>70</v>
      </c>
      <c r="X760" s="9" t="s">
        <v>1730</v>
      </c>
      <c r="Y760" t="s">
        <v>1844</v>
      </c>
      <c r="Z760">
        <v>24</v>
      </c>
      <c r="AF760" s="14" t="s">
        <v>158</v>
      </c>
      <c r="AG760" t="s">
        <v>1843</v>
      </c>
      <c r="AH760">
        <v>10</v>
      </c>
      <c r="AI760" t="s">
        <v>158</v>
      </c>
      <c r="AJ760" s="15" t="s">
        <v>1674</v>
      </c>
      <c r="AK760" s="15">
        <v>10.5</v>
      </c>
      <c r="AL760" s="14" t="s">
        <v>1792</v>
      </c>
      <c r="AM760" s="14">
        <f>12.722-8.633</f>
        <v>4.0890000000000004</v>
      </c>
      <c r="AN760" s="15">
        <v>4</v>
      </c>
      <c r="AO760" s="15">
        <v>50</v>
      </c>
      <c r="AP760" s="15">
        <v>147</v>
      </c>
      <c r="AQ760" s="14" t="s">
        <v>1813</v>
      </c>
      <c r="AR760" s="15" t="s">
        <v>1845</v>
      </c>
    </row>
    <row r="761" spans="1:44" x14ac:dyDescent="0.2">
      <c r="A761" t="s">
        <v>1608</v>
      </c>
      <c r="B761" s="15" t="s">
        <v>1672</v>
      </c>
      <c r="C761" s="15" t="s">
        <v>1675</v>
      </c>
      <c r="D761" t="s">
        <v>1603</v>
      </c>
      <c r="E761" t="s">
        <v>1604</v>
      </c>
      <c r="F761" t="s">
        <v>1840</v>
      </c>
      <c r="G761" s="15" t="s">
        <v>1694</v>
      </c>
      <c r="H761" s="14" t="s">
        <v>1694</v>
      </c>
      <c r="I761" s="16" t="s">
        <v>1841</v>
      </c>
      <c r="M761" t="s">
        <v>1671</v>
      </c>
      <c r="O761">
        <v>2011</v>
      </c>
      <c r="R761">
        <v>30</v>
      </c>
      <c r="T761" t="s">
        <v>1842</v>
      </c>
      <c r="U761" t="s">
        <v>1775</v>
      </c>
      <c r="V761" s="9" t="s">
        <v>1842</v>
      </c>
      <c r="W761">
        <v>70</v>
      </c>
      <c r="X761" s="9" t="s">
        <v>1822</v>
      </c>
      <c r="Y761" t="s">
        <v>1844</v>
      </c>
      <c r="Z761">
        <v>24</v>
      </c>
      <c r="AF761" s="14" t="s">
        <v>158</v>
      </c>
      <c r="AG761" t="s">
        <v>1843</v>
      </c>
      <c r="AH761">
        <v>10</v>
      </c>
      <c r="AI761" t="s">
        <v>158</v>
      </c>
      <c r="AJ761" s="15" t="s">
        <v>1674</v>
      </c>
      <c r="AK761" s="15">
        <v>0</v>
      </c>
      <c r="AL761" s="14" t="s">
        <v>1792</v>
      </c>
      <c r="AM761" s="14">
        <v>0</v>
      </c>
      <c r="AN761" s="15">
        <v>4</v>
      </c>
      <c r="AO761" s="15">
        <v>50</v>
      </c>
      <c r="AP761" s="15">
        <v>147</v>
      </c>
      <c r="AQ761" s="14" t="s">
        <v>1813</v>
      </c>
      <c r="AR761" s="15" t="s">
        <v>1845</v>
      </c>
    </row>
    <row r="762" spans="1:44" x14ac:dyDescent="0.2">
      <c r="A762" t="s">
        <v>1608</v>
      </c>
      <c r="B762" s="15" t="s">
        <v>1672</v>
      </c>
      <c r="C762" s="15" t="s">
        <v>1675</v>
      </c>
      <c r="D762" t="s">
        <v>1603</v>
      </c>
      <c r="E762" t="s">
        <v>1604</v>
      </c>
      <c r="F762" t="s">
        <v>1840</v>
      </c>
      <c r="G762" s="15" t="s">
        <v>1694</v>
      </c>
      <c r="H762" s="14" t="s">
        <v>1694</v>
      </c>
      <c r="I762" s="16" t="s">
        <v>1841</v>
      </c>
      <c r="M762" t="s">
        <v>1671</v>
      </c>
      <c r="O762">
        <v>2011</v>
      </c>
      <c r="R762">
        <v>30</v>
      </c>
      <c r="T762" t="s">
        <v>1842</v>
      </c>
      <c r="U762" t="s">
        <v>1775</v>
      </c>
      <c r="V762" s="9" t="s">
        <v>1842</v>
      </c>
      <c r="W762">
        <v>70</v>
      </c>
      <c r="X762" s="9" t="s">
        <v>1820</v>
      </c>
      <c r="Y762" t="s">
        <v>1844</v>
      </c>
      <c r="Z762">
        <v>24</v>
      </c>
      <c r="AF762" s="14" t="s">
        <v>158</v>
      </c>
      <c r="AG762" t="s">
        <v>1843</v>
      </c>
      <c r="AH762">
        <v>10</v>
      </c>
      <c r="AI762" t="s">
        <v>158</v>
      </c>
      <c r="AJ762" s="15" t="s">
        <v>1674</v>
      </c>
      <c r="AK762" s="15">
        <v>2.5</v>
      </c>
      <c r="AL762" s="14" t="s">
        <v>1792</v>
      </c>
      <c r="AM762" s="14"/>
      <c r="AN762" s="15">
        <v>4</v>
      </c>
      <c r="AO762" s="15">
        <v>50</v>
      </c>
      <c r="AP762" s="15">
        <f>AP761+7</f>
        <v>154</v>
      </c>
      <c r="AQ762" s="14" t="s">
        <v>1813</v>
      </c>
      <c r="AR762" s="15" t="s">
        <v>1845</v>
      </c>
    </row>
    <row r="763" spans="1:44" x14ac:dyDescent="0.2">
      <c r="A763" t="s">
        <v>1608</v>
      </c>
      <c r="B763" s="15" t="s">
        <v>1672</v>
      </c>
      <c r="C763" s="15" t="s">
        <v>1675</v>
      </c>
      <c r="D763" t="s">
        <v>1603</v>
      </c>
      <c r="E763" t="s">
        <v>1604</v>
      </c>
      <c r="F763" t="s">
        <v>1840</v>
      </c>
      <c r="G763" s="15" t="s">
        <v>1694</v>
      </c>
      <c r="H763" s="14" t="s">
        <v>1694</v>
      </c>
      <c r="I763" s="16" t="s">
        <v>1841</v>
      </c>
      <c r="M763" t="s">
        <v>1671</v>
      </c>
      <c r="O763">
        <v>2011</v>
      </c>
      <c r="R763">
        <v>30</v>
      </c>
      <c r="T763" t="s">
        <v>1842</v>
      </c>
      <c r="U763" t="s">
        <v>1775</v>
      </c>
      <c r="V763" s="9" t="s">
        <v>1842</v>
      </c>
      <c r="W763">
        <v>70</v>
      </c>
      <c r="X763" s="9" t="s">
        <v>1821</v>
      </c>
      <c r="Y763" t="s">
        <v>1844</v>
      </c>
      <c r="Z763">
        <v>24</v>
      </c>
      <c r="AF763" s="14" t="s">
        <v>158</v>
      </c>
      <c r="AG763" t="s">
        <v>1843</v>
      </c>
      <c r="AH763">
        <v>10</v>
      </c>
      <c r="AI763" t="s">
        <v>158</v>
      </c>
      <c r="AJ763" s="15" t="s">
        <v>1674</v>
      </c>
      <c r="AK763" s="15">
        <v>4.4560000000000004</v>
      </c>
      <c r="AL763" s="14" t="s">
        <v>1792</v>
      </c>
      <c r="AM763" s="14"/>
      <c r="AN763" s="15">
        <v>4</v>
      </c>
      <c r="AO763" s="15">
        <v>50</v>
      </c>
      <c r="AP763" s="15">
        <v>154</v>
      </c>
      <c r="AQ763" s="14" t="s">
        <v>1813</v>
      </c>
      <c r="AR763" s="15" t="s">
        <v>1845</v>
      </c>
    </row>
    <row r="764" spans="1:44" x14ac:dyDescent="0.2">
      <c r="A764" t="s">
        <v>1608</v>
      </c>
      <c r="B764" s="15" t="s">
        <v>1672</v>
      </c>
      <c r="C764" s="15" t="s">
        <v>1675</v>
      </c>
      <c r="D764" t="s">
        <v>1603</v>
      </c>
      <c r="E764" t="s">
        <v>1604</v>
      </c>
      <c r="F764" t="s">
        <v>1840</v>
      </c>
      <c r="G764" s="15" t="s">
        <v>1694</v>
      </c>
      <c r="H764" s="14" t="s">
        <v>1694</v>
      </c>
      <c r="I764" s="16" t="s">
        <v>1841</v>
      </c>
      <c r="M764" t="s">
        <v>1671</v>
      </c>
      <c r="O764">
        <v>2011</v>
      </c>
      <c r="R764">
        <v>30</v>
      </c>
      <c r="T764" t="s">
        <v>1842</v>
      </c>
      <c r="U764" t="s">
        <v>1775</v>
      </c>
      <c r="V764" s="9" t="s">
        <v>1842</v>
      </c>
      <c r="W764">
        <v>70</v>
      </c>
      <c r="X764" s="9" t="s">
        <v>1730</v>
      </c>
      <c r="Y764" t="s">
        <v>1844</v>
      </c>
      <c r="Z764">
        <v>24</v>
      </c>
      <c r="AF764" s="14" t="s">
        <v>158</v>
      </c>
      <c r="AG764" t="s">
        <v>1843</v>
      </c>
      <c r="AH764">
        <v>10</v>
      </c>
      <c r="AI764" t="s">
        <v>158</v>
      </c>
      <c r="AJ764" s="15" t="s">
        <v>1674</v>
      </c>
      <c r="AK764" s="15">
        <v>10.5</v>
      </c>
      <c r="AL764" s="14" t="s">
        <v>1792</v>
      </c>
      <c r="AM764" s="14">
        <f>12.811-8.633</f>
        <v>4.1780000000000008</v>
      </c>
      <c r="AN764" s="15">
        <v>4</v>
      </c>
      <c r="AO764" s="15">
        <v>50</v>
      </c>
      <c r="AP764" s="15">
        <v>154</v>
      </c>
      <c r="AQ764" s="14" t="s">
        <v>1813</v>
      </c>
      <c r="AR764" s="15" t="s">
        <v>1845</v>
      </c>
    </row>
    <row r="765" spans="1:44" x14ac:dyDescent="0.2">
      <c r="A765" t="s">
        <v>1608</v>
      </c>
      <c r="B765" s="15" t="s">
        <v>1672</v>
      </c>
      <c r="C765" s="15" t="s">
        <v>1675</v>
      </c>
      <c r="D765" t="s">
        <v>1603</v>
      </c>
      <c r="E765" t="s">
        <v>1604</v>
      </c>
      <c r="F765" t="s">
        <v>1840</v>
      </c>
      <c r="G765" s="15" t="s">
        <v>1694</v>
      </c>
      <c r="H765" s="14" t="s">
        <v>1694</v>
      </c>
      <c r="I765" s="16" t="s">
        <v>1841</v>
      </c>
      <c r="M765" t="s">
        <v>1671</v>
      </c>
      <c r="O765">
        <v>2011</v>
      </c>
      <c r="R765">
        <v>30</v>
      </c>
      <c r="T765" t="s">
        <v>1842</v>
      </c>
      <c r="U765" t="s">
        <v>1775</v>
      </c>
      <c r="V765" s="9" t="s">
        <v>1842</v>
      </c>
      <c r="W765">
        <v>70</v>
      </c>
      <c r="X765" s="9" t="s">
        <v>1822</v>
      </c>
      <c r="Y765" t="s">
        <v>1844</v>
      </c>
      <c r="Z765">
        <v>24</v>
      </c>
      <c r="AF765" s="14" t="s">
        <v>158</v>
      </c>
      <c r="AG765" t="s">
        <v>1843</v>
      </c>
      <c r="AH765">
        <v>10</v>
      </c>
      <c r="AI765" t="s">
        <v>158</v>
      </c>
      <c r="AJ765" s="15" t="s">
        <v>1674</v>
      </c>
      <c r="AK765" s="15">
        <v>0</v>
      </c>
      <c r="AL765" s="14" t="s">
        <v>1792</v>
      </c>
      <c r="AM765" s="14">
        <v>0</v>
      </c>
      <c r="AN765" s="15">
        <v>4</v>
      </c>
      <c r="AO765" s="15">
        <v>50</v>
      </c>
      <c r="AP765" s="15">
        <v>154</v>
      </c>
      <c r="AQ765" s="14" t="s">
        <v>1813</v>
      </c>
      <c r="AR765" s="15" t="s">
        <v>1845</v>
      </c>
    </row>
    <row r="766" spans="1:44" x14ac:dyDescent="0.2">
      <c r="A766" t="s">
        <v>1608</v>
      </c>
      <c r="B766" s="15" t="s">
        <v>1672</v>
      </c>
      <c r="C766" s="15" t="s">
        <v>1675</v>
      </c>
      <c r="D766" t="s">
        <v>1603</v>
      </c>
      <c r="E766" t="s">
        <v>1604</v>
      </c>
      <c r="F766" t="s">
        <v>1840</v>
      </c>
      <c r="G766" s="15" t="s">
        <v>1694</v>
      </c>
      <c r="H766" s="14" t="s">
        <v>1694</v>
      </c>
      <c r="I766" s="16" t="s">
        <v>1841</v>
      </c>
      <c r="M766" t="s">
        <v>1671</v>
      </c>
      <c r="O766">
        <v>2011</v>
      </c>
      <c r="R766">
        <v>30</v>
      </c>
      <c r="T766" t="s">
        <v>1842</v>
      </c>
      <c r="U766" t="s">
        <v>1775</v>
      </c>
      <c r="V766" s="9" t="s">
        <v>1842</v>
      </c>
      <c r="W766">
        <v>70</v>
      </c>
      <c r="X766" s="9" t="s">
        <v>1820</v>
      </c>
      <c r="Y766" t="s">
        <v>1844</v>
      </c>
      <c r="Z766">
        <v>24</v>
      </c>
      <c r="AF766" s="14" t="s">
        <v>158</v>
      </c>
      <c r="AG766" t="s">
        <v>1843</v>
      </c>
      <c r="AH766">
        <v>10</v>
      </c>
      <c r="AI766" t="s">
        <v>158</v>
      </c>
      <c r="AJ766" s="15" t="s">
        <v>1674</v>
      </c>
      <c r="AK766" s="15">
        <v>2.5</v>
      </c>
      <c r="AL766" s="14" t="s">
        <v>1792</v>
      </c>
      <c r="AM766" s="14"/>
      <c r="AN766" s="15">
        <v>4</v>
      </c>
      <c r="AO766" s="15">
        <v>50</v>
      </c>
      <c r="AP766" s="15">
        <f>154+7</f>
        <v>161</v>
      </c>
      <c r="AQ766" s="14" t="s">
        <v>1813</v>
      </c>
      <c r="AR766" s="15" t="s">
        <v>1845</v>
      </c>
    </row>
    <row r="767" spans="1:44" x14ac:dyDescent="0.2">
      <c r="A767" t="s">
        <v>1608</v>
      </c>
      <c r="B767" s="15" t="s">
        <v>1672</v>
      </c>
      <c r="C767" s="15" t="s">
        <v>1675</v>
      </c>
      <c r="D767" t="s">
        <v>1603</v>
      </c>
      <c r="E767" t="s">
        <v>1604</v>
      </c>
      <c r="F767" t="s">
        <v>1840</v>
      </c>
      <c r="G767" s="15" t="s">
        <v>1694</v>
      </c>
      <c r="H767" s="14" t="s">
        <v>1694</v>
      </c>
      <c r="I767" s="16" t="s">
        <v>1841</v>
      </c>
      <c r="M767" t="s">
        <v>1671</v>
      </c>
      <c r="O767">
        <v>2011</v>
      </c>
      <c r="R767">
        <v>30</v>
      </c>
      <c r="T767" t="s">
        <v>1842</v>
      </c>
      <c r="U767" t="s">
        <v>1775</v>
      </c>
      <c r="V767" s="9" t="s">
        <v>1842</v>
      </c>
      <c r="W767">
        <v>70</v>
      </c>
      <c r="X767" s="9" t="s">
        <v>1821</v>
      </c>
      <c r="Y767" t="s">
        <v>1844</v>
      </c>
      <c r="Z767">
        <v>24</v>
      </c>
      <c r="AF767" s="14" t="s">
        <v>158</v>
      </c>
      <c r="AG767" t="s">
        <v>1843</v>
      </c>
      <c r="AH767">
        <v>10</v>
      </c>
      <c r="AI767" t="s">
        <v>158</v>
      </c>
      <c r="AJ767" s="15" t="s">
        <v>1674</v>
      </c>
      <c r="AK767" s="15">
        <v>4.367</v>
      </c>
      <c r="AL767" s="14" t="s">
        <v>1792</v>
      </c>
      <c r="AN767" s="15">
        <v>4</v>
      </c>
      <c r="AO767" s="15">
        <v>50</v>
      </c>
      <c r="AP767" s="15">
        <v>161</v>
      </c>
      <c r="AQ767" s="14" t="s">
        <v>1813</v>
      </c>
      <c r="AR767" s="15" t="s">
        <v>1845</v>
      </c>
    </row>
    <row r="768" spans="1:44" x14ac:dyDescent="0.2">
      <c r="A768" t="s">
        <v>1608</v>
      </c>
      <c r="B768" s="15" t="s">
        <v>1672</v>
      </c>
      <c r="C768" s="15" t="s">
        <v>1675</v>
      </c>
      <c r="D768" t="s">
        <v>1603</v>
      </c>
      <c r="E768" t="s">
        <v>1604</v>
      </c>
      <c r="F768" t="s">
        <v>1840</v>
      </c>
      <c r="G768" s="15" t="s">
        <v>1694</v>
      </c>
      <c r="H768" s="14" t="s">
        <v>1694</v>
      </c>
      <c r="I768" s="16" t="s">
        <v>1841</v>
      </c>
      <c r="M768" t="s">
        <v>1671</v>
      </c>
      <c r="O768">
        <v>2011</v>
      </c>
      <c r="R768">
        <v>30</v>
      </c>
      <c r="T768" t="s">
        <v>1842</v>
      </c>
      <c r="U768" t="s">
        <v>1775</v>
      </c>
      <c r="V768" s="9" t="s">
        <v>1842</v>
      </c>
      <c r="W768">
        <v>70</v>
      </c>
      <c r="X768" s="9" t="s">
        <v>1730</v>
      </c>
      <c r="Y768" t="s">
        <v>1844</v>
      </c>
      <c r="Z768">
        <v>24</v>
      </c>
      <c r="AF768" s="14" t="s">
        <v>158</v>
      </c>
      <c r="AG768" t="s">
        <v>1843</v>
      </c>
      <c r="AH768">
        <v>10</v>
      </c>
      <c r="AI768" t="s">
        <v>158</v>
      </c>
      <c r="AJ768" s="15" t="s">
        <v>1674</v>
      </c>
      <c r="AK768" s="15">
        <v>10.5</v>
      </c>
      <c r="AL768" s="14" t="s">
        <v>1792</v>
      </c>
      <c r="AM768" s="14">
        <f>12.811-8.633</f>
        <v>4.1780000000000008</v>
      </c>
      <c r="AN768" s="15">
        <v>4</v>
      </c>
      <c r="AO768" s="15">
        <v>50</v>
      </c>
      <c r="AP768" s="15">
        <v>161</v>
      </c>
      <c r="AQ768" s="14" t="s">
        <v>1813</v>
      </c>
      <c r="AR768" s="15" t="s">
        <v>1845</v>
      </c>
    </row>
    <row r="769" spans="1:44" x14ac:dyDescent="0.2">
      <c r="A769" t="s">
        <v>1608</v>
      </c>
      <c r="B769" s="15" t="s">
        <v>1672</v>
      </c>
      <c r="C769" s="15" t="s">
        <v>1675</v>
      </c>
      <c r="D769" t="s">
        <v>1603</v>
      </c>
      <c r="E769" t="s">
        <v>1604</v>
      </c>
      <c r="F769" t="s">
        <v>1840</v>
      </c>
      <c r="G769" s="15" t="s">
        <v>1694</v>
      </c>
      <c r="H769" s="14" t="s">
        <v>1694</v>
      </c>
      <c r="I769" s="16" t="s">
        <v>1841</v>
      </c>
      <c r="M769" t="s">
        <v>1671</v>
      </c>
      <c r="O769">
        <v>2011</v>
      </c>
      <c r="R769">
        <v>30</v>
      </c>
      <c r="T769" t="s">
        <v>1842</v>
      </c>
      <c r="U769" t="s">
        <v>1775</v>
      </c>
      <c r="V769" s="9" t="s">
        <v>1842</v>
      </c>
      <c r="W769">
        <v>70</v>
      </c>
      <c r="X769" s="9" t="s">
        <v>1822</v>
      </c>
      <c r="Y769" t="s">
        <v>1844</v>
      </c>
      <c r="Z769">
        <v>24</v>
      </c>
      <c r="AF769" s="14" t="s">
        <v>158</v>
      </c>
      <c r="AG769" t="s">
        <v>1843</v>
      </c>
      <c r="AH769">
        <v>10</v>
      </c>
      <c r="AI769" t="s">
        <v>158</v>
      </c>
      <c r="AJ769" s="15" t="s">
        <v>1674</v>
      </c>
      <c r="AK769" s="15">
        <v>0</v>
      </c>
      <c r="AL769" s="14" t="s">
        <v>1792</v>
      </c>
      <c r="AM769" s="14">
        <v>0</v>
      </c>
      <c r="AN769" s="15">
        <v>4</v>
      </c>
      <c r="AO769" s="15">
        <v>50</v>
      </c>
      <c r="AP769" s="15">
        <v>161</v>
      </c>
      <c r="AQ769" s="14" t="s">
        <v>1813</v>
      </c>
      <c r="AR769" s="15" t="s">
        <v>1845</v>
      </c>
    </row>
    <row r="770" spans="1:44" x14ac:dyDescent="0.2">
      <c r="A770" t="s">
        <v>1608</v>
      </c>
      <c r="B770" s="15" t="s">
        <v>1672</v>
      </c>
      <c r="C770" s="15" t="s">
        <v>1675</v>
      </c>
      <c r="D770" t="s">
        <v>1603</v>
      </c>
      <c r="E770" t="s">
        <v>1604</v>
      </c>
      <c r="F770" t="s">
        <v>1840</v>
      </c>
      <c r="G770" s="15" t="s">
        <v>1694</v>
      </c>
      <c r="H770" s="14" t="s">
        <v>1694</v>
      </c>
      <c r="I770" s="16" t="s">
        <v>1841</v>
      </c>
      <c r="M770" t="s">
        <v>1671</v>
      </c>
      <c r="O770">
        <v>2011</v>
      </c>
      <c r="R770">
        <v>30</v>
      </c>
      <c r="T770" t="s">
        <v>1842</v>
      </c>
      <c r="U770" t="s">
        <v>1775</v>
      </c>
      <c r="V770" s="9" t="s">
        <v>1842</v>
      </c>
      <c r="W770">
        <v>70</v>
      </c>
      <c r="X770" s="9" t="s">
        <v>1820</v>
      </c>
      <c r="Y770" t="s">
        <v>1844</v>
      </c>
      <c r="Z770">
        <v>24</v>
      </c>
      <c r="AF770" s="14" t="s">
        <v>158</v>
      </c>
      <c r="AG770" t="s">
        <v>1843</v>
      </c>
      <c r="AH770">
        <v>10</v>
      </c>
      <c r="AI770" t="s">
        <v>158</v>
      </c>
      <c r="AJ770" s="15" t="s">
        <v>1674</v>
      </c>
      <c r="AK770" s="15">
        <v>2.5</v>
      </c>
      <c r="AL770" s="14" t="s">
        <v>1792</v>
      </c>
      <c r="AM770" s="14"/>
      <c r="AN770" s="15">
        <v>4</v>
      </c>
      <c r="AO770" s="15">
        <v>50</v>
      </c>
      <c r="AP770" s="15">
        <v>168</v>
      </c>
      <c r="AQ770" s="14" t="s">
        <v>1813</v>
      </c>
      <c r="AR770" s="15" t="s">
        <v>1845</v>
      </c>
    </row>
    <row r="771" spans="1:44" x14ac:dyDescent="0.2">
      <c r="A771" t="s">
        <v>1608</v>
      </c>
      <c r="B771" s="15" t="s">
        <v>1672</v>
      </c>
      <c r="C771" s="15" t="s">
        <v>1675</v>
      </c>
      <c r="D771" t="s">
        <v>1603</v>
      </c>
      <c r="E771" t="s">
        <v>1604</v>
      </c>
      <c r="F771" t="s">
        <v>1840</v>
      </c>
      <c r="G771" s="15" t="s">
        <v>1694</v>
      </c>
      <c r="H771" s="14" t="s">
        <v>1694</v>
      </c>
      <c r="I771" s="16" t="s">
        <v>1841</v>
      </c>
      <c r="M771" t="s">
        <v>1671</v>
      </c>
      <c r="O771">
        <v>2011</v>
      </c>
      <c r="R771">
        <v>30</v>
      </c>
      <c r="T771" t="s">
        <v>1842</v>
      </c>
      <c r="U771" t="s">
        <v>1775</v>
      </c>
      <c r="V771" s="9" t="s">
        <v>1842</v>
      </c>
      <c r="W771">
        <v>70</v>
      </c>
      <c r="X771" s="9" t="s">
        <v>1821</v>
      </c>
      <c r="Y771" t="s">
        <v>1844</v>
      </c>
      <c r="Z771">
        <v>24</v>
      </c>
      <c r="AF771" s="14" t="s">
        <v>158</v>
      </c>
      <c r="AG771" t="s">
        <v>1843</v>
      </c>
      <c r="AH771">
        <v>10</v>
      </c>
      <c r="AI771" t="s">
        <v>158</v>
      </c>
      <c r="AJ771" s="15" t="s">
        <v>1674</v>
      </c>
      <c r="AK771" s="15">
        <v>4.4560000000000004</v>
      </c>
      <c r="AL771" s="14" t="s">
        <v>1792</v>
      </c>
      <c r="AM771" s="14"/>
      <c r="AN771" s="15">
        <v>4</v>
      </c>
      <c r="AO771" s="15">
        <v>50</v>
      </c>
      <c r="AP771" s="15">
        <v>168</v>
      </c>
      <c r="AQ771" s="14" t="s">
        <v>1813</v>
      </c>
      <c r="AR771" s="15" t="s">
        <v>1845</v>
      </c>
    </row>
    <row r="772" spans="1:44" x14ac:dyDescent="0.2">
      <c r="A772" t="s">
        <v>1608</v>
      </c>
      <c r="B772" s="15" t="s">
        <v>1672</v>
      </c>
      <c r="C772" s="15" t="s">
        <v>1675</v>
      </c>
      <c r="D772" t="s">
        <v>1603</v>
      </c>
      <c r="E772" t="s">
        <v>1604</v>
      </c>
      <c r="F772" t="s">
        <v>1840</v>
      </c>
      <c r="G772" s="15" t="s">
        <v>1694</v>
      </c>
      <c r="H772" s="14" t="s">
        <v>1694</v>
      </c>
      <c r="I772" s="16" t="s">
        <v>1841</v>
      </c>
      <c r="M772" t="s">
        <v>1671</v>
      </c>
      <c r="O772">
        <v>2011</v>
      </c>
      <c r="R772">
        <v>30</v>
      </c>
      <c r="T772" t="s">
        <v>1842</v>
      </c>
      <c r="U772" t="s">
        <v>1775</v>
      </c>
      <c r="V772" s="9" t="s">
        <v>1842</v>
      </c>
      <c r="W772">
        <v>70</v>
      </c>
      <c r="X772" s="9" t="s">
        <v>1730</v>
      </c>
      <c r="Y772" t="s">
        <v>1844</v>
      </c>
      <c r="Z772">
        <v>24</v>
      </c>
      <c r="AF772" s="14" t="s">
        <v>158</v>
      </c>
      <c r="AG772" t="s">
        <v>1843</v>
      </c>
      <c r="AH772">
        <v>10</v>
      </c>
      <c r="AI772" t="s">
        <v>158</v>
      </c>
      <c r="AJ772" s="15" t="s">
        <v>1674</v>
      </c>
      <c r="AK772" s="15">
        <v>10.5</v>
      </c>
      <c r="AL772" s="14" t="s">
        <v>1792</v>
      </c>
      <c r="AM772" s="14">
        <f>12.811-8.633</f>
        <v>4.1780000000000008</v>
      </c>
      <c r="AN772" s="15">
        <v>4</v>
      </c>
      <c r="AO772" s="15">
        <v>50</v>
      </c>
      <c r="AP772" s="15">
        <v>168</v>
      </c>
      <c r="AQ772" s="14" t="s">
        <v>1813</v>
      </c>
      <c r="AR772" s="15" t="s">
        <v>1845</v>
      </c>
    </row>
    <row r="773" spans="1:44" x14ac:dyDescent="0.2">
      <c r="A773" t="s">
        <v>1608</v>
      </c>
      <c r="B773" s="15" t="s">
        <v>1672</v>
      </c>
      <c r="C773" s="15" t="s">
        <v>1675</v>
      </c>
      <c r="D773" t="s">
        <v>1603</v>
      </c>
      <c r="E773" t="s">
        <v>1604</v>
      </c>
      <c r="F773" t="s">
        <v>1840</v>
      </c>
      <c r="G773" s="15" t="s">
        <v>1694</v>
      </c>
      <c r="H773" s="14" t="s">
        <v>1694</v>
      </c>
      <c r="I773" s="16" t="s">
        <v>1841</v>
      </c>
      <c r="M773" t="s">
        <v>1671</v>
      </c>
      <c r="O773">
        <v>2011</v>
      </c>
      <c r="R773">
        <v>30</v>
      </c>
      <c r="T773" t="s">
        <v>1842</v>
      </c>
      <c r="U773" t="s">
        <v>1775</v>
      </c>
      <c r="V773" s="9" t="s">
        <v>1842</v>
      </c>
      <c r="W773">
        <v>70</v>
      </c>
      <c r="X773" s="9" t="s">
        <v>1822</v>
      </c>
      <c r="Y773" t="s">
        <v>1844</v>
      </c>
      <c r="Z773">
        <v>24</v>
      </c>
      <c r="AF773" s="14" t="s">
        <v>158</v>
      </c>
      <c r="AG773" t="s">
        <v>1843</v>
      </c>
      <c r="AH773">
        <v>10</v>
      </c>
      <c r="AI773" t="s">
        <v>158</v>
      </c>
      <c r="AJ773" s="15" t="s">
        <v>1674</v>
      </c>
      <c r="AK773" s="15">
        <v>0</v>
      </c>
      <c r="AL773" s="14" t="s">
        <v>1792</v>
      </c>
      <c r="AM773" s="14">
        <v>0</v>
      </c>
      <c r="AN773" s="15">
        <v>4</v>
      </c>
      <c r="AO773" s="15">
        <v>50</v>
      </c>
      <c r="AP773" s="15">
        <v>168</v>
      </c>
      <c r="AQ773" s="14" t="s">
        <v>1813</v>
      </c>
      <c r="AR773" s="15" t="s">
        <v>1845</v>
      </c>
    </row>
    <row r="774" spans="1:44" x14ac:dyDescent="0.2">
      <c r="A774" t="s">
        <v>1608</v>
      </c>
      <c r="B774" s="15" t="s">
        <v>1672</v>
      </c>
      <c r="C774" s="15" t="s">
        <v>1675</v>
      </c>
      <c r="D774" t="s">
        <v>1603</v>
      </c>
      <c r="E774" t="s">
        <v>1604</v>
      </c>
      <c r="F774" t="s">
        <v>1840</v>
      </c>
      <c r="G774" s="15" t="s">
        <v>1694</v>
      </c>
      <c r="H774" s="14" t="s">
        <v>1694</v>
      </c>
      <c r="I774" s="16" t="s">
        <v>1841</v>
      </c>
      <c r="M774" t="s">
        <v>1671</v>
      </c>
      <c r="O774">
        <v>2011</v>
      </c>
      <c r="R774">
        <v>30</v>
      </c>
      <c r="T774" t="s">
        <v>1842</v>
      </c>
      <c r="U774" t="s">
        <v>1775</v>
      </c>
      <c r="V774" s="9" t="s">
        <v>1842</v>
      </c>
      <c r="W774">
        <v>70</v>
      </c>
      <c r="X774" s="9" t="s">
        <v>1820</v>
      </c>
      <c r="Y774" t="s">
        <v>1739</v>
      </c>
      <c r="Z774">
        <v>0</v>
      </c>
      <c r="AF774" s="14" t="s">
        <v>158</v>
      </c>
      <c r="AG774" t="s">
        <v>1843</v>
      </c>
      <c r="AH774">
        <v>10</v>
      </c>
      <c r="AI774" t="s">
        <v>158</v>
      </c>
      <c r="AJ774" s="15" t="s">
        <v>1674</v>
      </c>
      <c r="AK774" s="15">
        <v>0</v>
      </c>
      <c r="AL774" s="14" t="s">
        <v>1792</v>
      </c>
      <c r="AM774" s="14">
        <v>0</v>
      </c>
      <c r="AN774" s="15">
        <v>4</v>
      </c>
      <c r="AO774" s="15">
        <v>50</v>
      </c>
      <c r="AP774" s="15">
        <v>0</v>
      </c>
      <c r="AQ774" s="14" t="s">
        <v>1813</v>
      </c>
      <c r="AR774" s="15" t="s">
        <v>1845</v>
      </c>
    </row>
    <row r="775" spans="1:44" x14ac:dyDescent="0.2">
      <c r="A775" t="s">
        <v>1608</v>
      </c>
      <c r="B775" s="15" t="s">
        <v>1672</v>
      </c>
      <c r="C775" s="15" t="s">
        <v>1675</v>
      </c>
      <c r="D775" t="s">
        <v>1603</v>
      </c>
      <c r="E775" t="s">
        <v>1604</v>
      </c>
      <c r="F775" t="s">
        <v>1840</v>
      </c>
      <c r="G775" s="15" t="s">
        <v>1694</v>
      </c>
      <c r="H775" s="14" t="s">
        <v>1694</v>
      </c>
      <c r="I775" s="16" t="s">
        <v>1841</v>
      </c>
      <c r="M775" t="s">
        <v>1671</v>
      </c>
      <c r="O775">
        <v>2011</v>
      </c>
      <c r="R775">
        <v>30</v>
      </c>
      <c r="T775" t="s">
        <v>1842</v>
      </c>
      <c r="U775" t="s">
        <v>1775</v>
      </c>
      <c r="V775" s="9" t="s">
        <v>1842</v>
      </c>
      <c r="W775">
        <v>70</v>
      </c>
      <c r="X775" s="9" t="s">
        <v>1821</v>
      </c>
      <c r="Y775" t="s">
        <v>1739</v>
      </c>
      <c r="Z775">
        <v>0</v>
      </c>
      <c r="AF775" s="14" t="s">
        <v>158</v>
      </c>
      <c r="AG775" t="s">
        <v>1843</v>
      </c>
      <c r="AH775">
        <v>10</v>
      </c>
      <c r="AI775" t="s">
        <v>158</v>
      </c>
      <c r="AJ775" s="15" t="s">
        <v>1674</v>
      </c>
      <c r="AK775" s="15">
        <v>0</v>
      </c>
      <c r="AL775" s="14" t="s">
        <v>1792</v>
      </c>
      <c r="AM775" s="14">
        <v>0</v>
      </c>
      <c r="AN775" s="15">
        <v>4</v>
      </c>
      <c r="AO775" s="15">
        <v>50</v>
      </c>
      <c r="AP775" s="15">
        <v>0</v>
      </c>
      <c r="AQ775" s="14" t="s">
        <v>1813</v>
      </c>
      <c r="AR775" s="15" t="s">
        <v>1845</v>
      </c>
    </row>
    <row r="776" spans="1:44" x14ac:dyDescent="0.2">
      <c r="A776" t="s">
        <v>1608</v>
      </c>
      <c r="B776" s="15" t="s">
        <v>1672</v>
      </c>
      <c r="C776" s="15" t="s">
        <v>1675</v>
      </c>
      <c r="D776" t="s">
        <v>1603</v>
      </c>
      <c r="E776" t="s">
        <v>1604</v>
      </c>
      <c r="F776" t="s">
        <v>1840</v>
      </c>
      <c r="G776" s="15" t="s">
        <v>1694</v>
      </c>
      <c r="H776" s="14" t="s">
        <v>1694</v>
      </c>
      <c r="I776" s="16" t="s">
        <v>1841</v>
      </c>
      <c r="M776" t="s">
        <v>1671</v>
      </c>
      <c r="O776">
        <v>2011</v>
      </c>
      <c r="R776">
        <v>30</v>
      </c>
      <c r="T776" t="s">
        <v>1842</v>
      </c>
      <c r="U776" t="s">
        <v>1775</v>
      </c>
      <c r="V776" s="9" t="s">
        <v>1842</v>
      </c>
      <c r="W776">
        <v>70</v>
      </c>
      <c r="X776" s="9" t="s">
        <v>1730</v>
      </c>
      <c r="Y776" t="s">
        <v>1739</v>
      </c>
      <c r="Z776">
        <v>0</v>
      </c>
      <c r="AF776" s="14" t="s">
        <v>158</v>
      </c>
      <c r="AG776" t="s">
        <v>1843</v>
      </c>
      <c r="AH776">
        <v>10</v>
      </c>
      <c r="AI776" t="s">
        <v>158</v>
      </c>
      <c r="AJ776" s="15" t="s">
        <v>1674</v>
      </c>
      <c r="AK776" s="15">
        <v>0</v>
      </c>
      <c r="AL776" s="14" t="s">
        <v>1792</v>
      </c>
      <c r="AM776" s="14">
        <v>0</v>
      </c>
      <c r="AN776" s="15">
        <v>4</v>
      </c>
      <c r="AO776" s="15">
        <v>50</v>
      </c>
      <c r="AP776" s="15">
        <v>0</v>
      </c>
      <c r="AQ776" s="14" t="s">
        <v>1813</v>
      </c>
      <c r="AR776" s="15" t="s">
        <v>1845</v>
      </c>
    </row>
    <row r="777" spans="1:44" x14ac:dyDescent="0.2">
      <c r="A777" t="s">
        <v>1608</v>
      </c>
      <c r="B777" s="15" t="s">
        <v>1672</v>
      </c>
      <c r="C777" s="15" t="s">
        <v>1675</v>
      </c>
      <c r="D777" t="s">
        <v>1603</v>
      </c>
      <c r="E777" t="s">
        <v>1604</v>
      </c>
      <c r="F777" t="s">
        <v>1840</v>
      </c>
      <c r="G777" s="15" t="s">
        <v>1694</v>
      </c>
      <c r="H777" s="14" t="s">
        <v>1694</v>
      </c>
      <c r="I777" s="16" t="s">
        <v>1841</v>
      </c>
      <c r="M777" t="s">
        <v>1671</v>
      </c>
      <c r="O777">
        <v>2011</v>
      </c>
      <c r="R777">
        <v>30</v>
      </c>
      <c r="T777" t="s">
        <v>1842</v>
      </c>
      <c r="U777" t="s">
        <v>1775</v>
      </c>
      <c r="V777" s="9" t="s">
        <v>1842</v>
      </c>
      <c r="W777">
        <v>70</v>
      </c>
      <c r="X777" s="9" t="s">
        <v>1822</v>
      </c>
      <c r="Y777" t="s">
        <v>1739</v>
      </c>
      <c r="Z777">
        <v>0</v>
      </c>
      <c r="AF777" s="14" t="s">
        <v>158</v>
      </c>
      <c r="AG777" t="s">
        <v>1843</v>
      </c>
      <c r="AH777">
        <v>10</v>
      </c>
      <c r="AI777" t="s">
        <v>158</v>
      </c>
      <c r="AJ777" s="15" t="s">
        <v>1674</v>
      </c>
      <c r="AK777" s="15">
        <v>0</v>
      </c>
      <c r="AL777" s="14" t="s">
        <v>1792</v>
      </c>
      <c r="AM777" s="14">
        <v>0</v>
      </c>
      <c r="AN777" s="15">
        <v>4</v>
      </c>
      <c r="AO777" s="15">
        <v>50</v>
      </c>
      <c r="AP777" s="15">
        <v>0</v>
      </c>
      <c r="AQ777" s="14" t="s">
        <v>1813</v>
      </c>
      <c r="AR777" s="15" t="s">
        <v>1845</v>
      </c>
    </row>
    <row r="778" spans="1:44" x14ac:dyDescent="0.2">
      <c r="A778" t="s">
        <v>1608</v>
      </c>
      <c r="B778" s="15" t="s">
        <v>1672</v>
      </c>
      <c r="C778" s="15" t="s">
        <v>1675</v>
      </c>
      <c r="D778" t="s">
        <v>1603</v>
      </c>
      <c r="E778" t="s">
        <v>1604</v>
      </c>
      <c r="F778" t="s">
        <v>1840</v>
      </c>
      <c r="G778" s="15" t="s">
        <v>1694</v>
      </c>
      <c r="H778" s="14" t="s">
        <v>1694</v>
      </c>
      <c r="I778" s="16" t="s">
        <v>1841</v>
      </c>
      <c r="M778" t="s">
        <v>1671</v>
      </c>
      <c r="O778">
        <v>2011</v>
      </c>
      <c r="R778">
        <v>30</v>
      </c>
      <c r="T778" t="s">
        <v>1842</v>
      </c>
      <c r="U778" t="s">
        <v>1775</v>
      </c>
      <c r="V778" s="9" t="s">
        <v>1842</v>
      </c>
      <c r="W778">
        <v>70</v>
      </c>
      <c r="X778" s="9" t="s">
        <v>1820</v>
      </c>
      <c r="Y778" t="s">
        <v>1739</v>
      </c>
      <c r="Z778">
        <v>0</v>
      </c>
      <c r="AF778" s="14" t="s">
        <v>158</v>
      </c>
      <c r="AG778" t="s">
        <v>1843</v>
      </c>
      <c r="AH778">
        <v>10</v>
      </c>
      <c r="AI778" t="s">
        <v>158</v>
      </c>
      <c r="AJ778" s="15" t="s">
        <v>1674</v>
      </c>
      <c r="AK778" s="15">
        <v>0</v>
      </c>
      <c r="AL778" s="14" t="s">
        <v>1792</v>
      </c>
      <c r="AM778" s="14">
        <v>0</v>
      </c>
      <c r="AN778" s="15">
        <v>4</v>
      </c>
      <c r="AO778" s="15">
        <v>50</v>
      </c>
      <c r="AP778" s="15">
        <v>7</v>
      </c>
      <c r="AQ778" s="14" t="s">
        <v>1813</v>
      </c>
      <c r="AR778" s="15" t="s">
        <v>1845</v>
      </c>
    </row>
    <row r="779" spans="1:44" x14ac:dyDescent="0.2">
      <c r="A779" t="s">
        <v>1608</v>
      </c>
      <c r="B779" s="15" t="s">
        <v>1672</v>
      </c>
      <c r="C779" s="15" t="s">
        <v>1675</v>
      </c>
      <c r="D779" t="s">
        <v>1603</v>
      </c>
      <c r="E779" t="s">
        <v>1604</v>
      </c>
      <c r="F779" t="s">
        <v>1840</v>
      </c>
      <c r="G779" s="15" t="s">
        <v>1694</v>
      </c>
      <c r="H779" s="14" t="s">
        <v>1694</v>
      </c>
      <c r="I779" s="16" t="s">
        <v>1841</v>
      </c>
      <c r="M779" t="s">
        <v>1671</v>
      </c>
      <c r="O779">
        <v>2011</v>
      </c>
      <c r="R779">
        <v>30</v>
      </c>
      <c r="T779" t="s">
        <v>1842</v>
      </c>
      <c r="U779" t="s">
        <v>1775</v>
      </c>
      <c r="V779" s="9" t="s">
        <v>1842</v>
      </c>
      <c r="W779">
        <v>70</v>
      </c>
      <c r="X779" s="9" t="s">
        <v>1821</v>
      </c>
      <c r="Y779" t="s">
        <v>1739</v>
      </c>
      <c r="Z779">
        <v>0</v>
      </c>
      <c r="AF779" s="14" t="s">
        <v>158</v>
      </c>
      <c r="AG779" t="s">
        <v>1843</v>
      </c>
      <c r="AH779">
        <v>10</v>
      </c>
      <c r="AI779" t="s">
        <v>158</v>
      </c>
      <c r="AJ779" s="15" t="s">
        <v>1674</v>
      </c>
      <c r="AK779" s="15">
        <v>0</v>
      </c>
      <c r="AL779" s="14" t="s">
        <v>1792</v>
      </c>
      <c r="AM779" s="14">
        <v>0</v>
      </c>
      <c r="AN779" s="15">
        <v>4</v>
      </c>
      <c r="AO779" s="15">
        <v>50</v>
      </c>
      <c r="AP779" s="15">
        <v>7</v>
      </c>
      <c r="AQ779" s="14" t="s">
        <v>1813</v>
      </c>
      <c r="AR779" s="15" t="s">
        <v>1845</v>
      </c>
    </row>
    <row r="780" spans="1:44" x14ac:dyDescent="0.2">
      <c r="A780" t="s">
        <v>1608</v>
      </c>
      <c r="B780" s="15" t="s">
        <v>1672</v>
      </c>
      <c r="C780" s="15" t="s">
        <v>1675</v>
      </c>
      <c r="D780" t="s">
        <v>1603</v>
      </c>
      <c r="E780" t="s">
        <v>1604</v>
      </c>
      <c r="F780" t="s">
        <v>1840</v>
      </c>
      <c r="G780" s="15" t="s">
        <v>1694</v>
      </c>
      <c r="H780" s="14" t="s">
        <v>1694</v>
      </c>
      <c r="I780" s="16" t="s">
        <v>1841</v>
      </c>
      <c r="M780" t="s">
        <v>1671</v>
      </c>
      <c r="O780">
        <v>2011</v>
      </c>
      <c r="R780">
        <v>30</v>
      </c>
      <c r="T780" t="s">
        <v>1842</v>
      </c>
      <c r="U780" t="s">
        <v>1775</v>
      </c>
      <c r="V780" s="9" t="s">
        <v>1842</v>
      </c>
      <c r="W780">
        <v>70</v>
      </c>
      <c r="X780" s="9" t="s">
        <v>1730</v>
      </c>
      <c r="Y780" t="s">
        <v>1739</v>
      </c>
      <c r="Z780">
        <v>0</v>
      </c>
      <c r="AF780" s="14" t="s">
        <v>158</v>
      </c>
      <c r="AG780" t="s">
        <v>1843</v>
      </c>
      <c r="AH780">
        <v>10</v>
      </c>
      <c r="AI780" t="s">
        <v>158</v>
      </c>
      <c r="AJ780" s="15" t="s">
        <v>1674</v>
      </c>
      <c r="AK780" s="15">
        <v>0</v>
      </c>
      <c r="AL780" s="14" t="s">
        <v>1792</v>
      </c>
      <c r="AM780" s="14">
        <v>0</v>
      </c>
      <c r="AN780" s="15">
        <v>4</v>
      </c>
      <c r="AO780" s="15">
        <v>50</v>
      </c>
      <c r="AP780" s="15">
        <v>7</v>
      </c>
      <c r="AQ780" s="14" t="s">
        <v>1813</v>
      </c>
      <c r="AR780" s="15" t="s">
        <v>1845</v>
      </c>
    </row>
    <row r="781" spans="1:44" x14ac:dyDescent="0.2">
      <c r="A781" t="s">
        <v>1608</v>
      </c>
      <c r="B781" s="15" t="s">
        <v>1672</v>
      </c>
      <c r="C781" s="15" t="s">
        <v>1675</v>
      </c>
      <c r="D781" t="s">
        <v>1603</v>
      </c>
      <c r="E781" t="s">
        <v>1604</v>
      </c>
      <c r="F781" t="s">
        <v>1840</v>
      </c>
      <c r="G781" s="15" t="s">
        <v>1694</v>
      </c>
      <c r="H781" s="14" t="s">
        <v>1694</v>
      </c>
      <c r="I781" s="16" t="s">
        <v>1841</v>
      </c>
      <c r="M781" t="s">
        <v>1671</v>
      </c>
      <c r="O781">
        <v>2011</v>
      </c>
      <c r="R781">
        <v>30</v>
      </c>
      <c r="T781" t="s">
        <v>1842</v>
      </c>
      <c r="U781" t="s">
        <v>1775</v>
      </c>
      <c r="V781" s="9" t="s">
        <v>1842</v>
      </c>
      <c r="W781">
        <v>70</v>
      </c>
      <c r="X781" s="9" t="s">
        <v>1822</v>
      </c>
      <c r="Y781" t="s">
        <v>1739</v>
      </c>
      <c r="Z781">
        <v>0</v>
      </c>
      <c r="AF781" s="14" t="s">
        <v>158</v>
      </c>
      <c r="AG781" t="s">
        <v>1843</v>
      </c>
      <c r="AH781">
        <v>10</v>
      </c>
      <c r="AI781" t="s">
        <v>158</v>
      </c>
      <c r="AJ781" s="15" t="s">
        <v>1674</v>
      </c>
      <c r="AK781" s="15">
        <v>0</v>
      </c>
      <c r="AL781" s="14" t="s">
        <v>1792</v>
      </c>
      <c r="AM781" s="14">
        <v>0</v>
      </c>
      <c r="AN781" s="15">
        <v>4</v>
      </c>
      <c r="AO781" s="15">
        <v>50</v>
      </c>
      <c r="AP781" s="15">
        <v>7</v>
      </c>
      <c r="AQ781" s="14" t="s">
        <v>1813</v>
      </c>
      <c r="AR781" s="15" t="s">
        <v>1845</v>
      </c>
    </row>
    <row r="782" spans="1:44" x14ac:dyDescent="0.2">
      <c r="A782" t="s">
        <v>1608</v>
      </c>
      <c r="B782" s="15" t="s">
        <v>1672</v>
      </c>
      <c r="C782" s="15" t="s">
        <v>1675</v>
      </c>
      <c r="D782" t="s">
        <v>1603</v>
      </c>
      <c r="E782" t="s">
        <v>1604</v>
      </c>
      <c r="F782" t="s">
        <v>1840</v>
      </c>
      <c r="G782" s="15" t="s">
        <v>1694</v>
      </c>
      <c r="H782" s="14" t="s">
        <v>1694</v>
      </c>
      <c r="I782" s="16" t="s">
        <v>1841</v>
      </c>
      <c r="M782" t="s">
        <v>1671</v>
      </c>
      <c r="O782">
        <v>2011</v>
      </c>
      <c r="R782">
        <v>30</v>
      </c>
      <c r="T782" t="s">
        <v>1842</v>
      </c>
      <c r="U782" t="s">
        <v>1775</v>
      </c>
      <c r="V782" s="9" t="s">
        <v>1842</v>
      </c>
      <c r="W782">
        <v>70</v>
      </c>
      <c r="X782" s="9" t="s">
        <v>1820</v>
      </c>
      <c r="Y782" t="s">
        <v>1739</v>
      </c>
      <c r="Z782">
        <v>0</v>
      </c>
      <c r="AF782" s="14" t="s">
        <v>158</v>
      </c>
      <c r="AG782" t="s">
        <v>1843</v>
      </c>
      <c r="AH782">
        <v>10</v>
      </c>
      <c r="AI782" t="s">
        <v>158</v>
      </c>
      <c r="AJ782" s="15" t="s">
        <v>1674</v>
      </c>
      <c r="AK782" s="15">
        <v>0</v>
      </c>
      <c r="AL782" s="14" t="s">
        <v>1792</v>
      </c>
      <c r="AM782" s="14">
        <v>0</v>
      </c>
      <c r="AN782" s="15">
        <v>4</v>
      </c>
      <c r="AO782" s="15">
        <v>50</v>
      </c>
      <c r="AP782" s="15">
        <v>14</v>
      </c>
      <c r="AQ782" s="14" t="s">
        <v>1813</v>
      </c>
      <c r="AR782" s="15" t="s">
        <v>1845</v>
      </c>
    </row>
    <row r="783" spans="1:44" x14ac:dyDescent="0.2">
      <c r="A783" t="s">
        <v>1608</v>
      </c>
      <c r="B783" s="15" t="s">
        <v>1672</v>
      </c>
      <c r="C783" s="15" t="s">
        <v>1675</v>
      </c>
      <c r="D783" t="s">
        <v>1603</v>
      </c>
      <c r="E783" t="s">
        <v>1604</v>
      </c>
      <c r="F783" t="s">
        <v>1840</v>
      </c>
      <c r="G783" s="15" t="s">
        <v>1694</v>
      </c>
      <c r="H783" s="14" t="s">
        <v>1694</v>
      </c>
      <c r="I783" s="16" t="s">
        <v>1841</v>
      </c>
      <c r="M783" t="s">
        <v>1671</v>
      </c>
      <c r="O783">
        <v>2011</v>
      </c>
      <c r="R783">
        <v>30</v>
      </c>
      <c r="T783" t="s">
        <v>1842</v>
      </c>
      <c r="U783" t="s">
        <v>1775</v>
      </c>
      <c r="V783" s="9" t="s">
        <v>1842</v>
      </c>
      <c r="W783">
        <v>70</v>
      </c>
      <c r="X783" s="9" t="s">
        <v>1821</v>
      </c>
      <c r="Y783" t="s">
        <v>1739</v>
      </c>
      <c r="Z783">
        <v>0</v>
      </c>
      <c r="AF783" s="14" t="s">
        <v>158</v>
      </c>
      <c r="AG783" t="s">
        <v>1843</v>
      </c>
      <c r="AH783">
        <v>10</v>
      </c>
      <c r="AI783" t="s">
        <v>158</v>
      </c>
      <c r="AJ783" s="15" t="s">
        <v>1674</v>
      </c>
      <c r="AK783" s="15">
        <v>0.36699999999999999</v>
      </c>
      <c r="AL783" s="14" t="s">
        <v>1792</v>
      </c>
      <c r="AM783" s="14">
        <v>0</v>
      </c>
      <c r="AN783" s="15">
        <v>4</v>
      </c>
      <c r="AO783" s="15">
        <v>50</v>
      </c>
      <c r="AP783" s="15">
        <v>14</v>
      </c>
      <c r="AQ783" s="14" t="s">
        <v>1813</v>
      </c>
      <c r="AR783" s="15" t="s">
        <v>1845</v>
      </c>
    </row>
    <row r="784" spans="1:44" x14ac:dyDescent="0.2">
      <c r="A784" t="s">
        <v>1608</v>
      </c>
      <c r="B784" s="15" t="s">
        <v>1672</v>
      </c>
      <c r="C784" s="15" t="s">
        <v>1675</v>
      </c>
      <c r="D784" t="s">
        <v>1603</v>
      </c>
      <c r="E784" t="s">
        <v>1604</v>
      </c>
      <c r="F784" t="s">
        <v>1840</v>
      </c>
      <c r="G784" s="15" t="s">
        <v>1694</v>
      </c>
      <c r="H784" s="14" t="s">
        <v>1694</v>
      </c>
      <c r="I784" s="16" t="s">
        <v>1841</v>
      </c>
      <c r="M784" t="s">
        <v>1671</v>
      </c>
      <c r="O784">
        <v>2011</v>
      </c>
      <c r="R784">
        <v>30</v>
      </c>
      <c r="T784" t="s">
        <v>1842</v>
      </c>
      <c r="U784" t="s">
        <v>1775</v>
      </c>
      <c r="V784" s="9" t="s">
        <v>1842</v>
      </c>
      <c r="W784">
        <v>70</v>
      </c>
      <c r="X784" s="9" t="s">
        <v>1730</v>
      </c>
      <c r="Y784" t="s">
        <v>1739</v>
      </c>
      <c r="Z784">
        <v>0</v>
      </c>
      <c r="AF784" s="14" t="s">
        <v>158</v>
      </c>
      <c r="AG784" t="s">
        <v>1843</v>
      </c>
      <c r="AH784">
        <v>10</v>
      </c>
      <c r="AI784" t="s">
        <v>158</v>
      </c>
      <c r="AJ784" s="15" t="s">
        <v>1674</v>
      </c>
      <c r="AK784" s="15">
        <v>13.067</v>
      </c>
      <c r="AL784" s="14" t="s">
        <v>1792</v>
      </c>
      <c r="AM784" s="14">
        <f>14.233-12.1</f>
        <v>2.1330000000000009</v>
      </c>
      <c r="AN784" s="15">
        <v>4</v>
      </c>
      <c r="AO784" s="15">
        <v>50</v>
      </c>
      <c r="AP784" s="15">
        <v>14</v>
      </c>
      <c r="AQ784" s="14" t="s">
        <v>1813</v>
      </c>
      <c r="AR784" s="15" t="s">
        <v>1845</v>
      </c>
    </row>
    <row r="785" spans="1:44" x14ac:dyDescent="0.2">
      <c r="A785" t="s">
        <v>1608</v>
      </c>
      <c r="B785" s="15" t="s">
        <v>1672</v>
      </c>
      <c r="C785" s="15" t="s">
        <v>1675</v>
      </c>
      <c r="D785" t="s">
        <v>1603</v>
      </c>
      <c r="E785" t="s">
        <v>1604</v>
      </c>
      <c r="F785" t="s">
        <v>1840</v>
      </c>
      <c r="G785" s="15" t="s">
        <v>1694</v>
      </c>
      <c r="H785" s="14" t="s">
        <v>1694</v>
      </c>
      <c r="I785" s="16" t="s">
        <v>1841</v>
      </c>
      <c r="M785" t="s">
        <v>1671</v>
      </c>
      <c r="O785">
        <v>2011</v>
      </c>
      <c r="R785">
        <v>30</v>
      </c>
      <c r="T785" t="s">
        <v>1842</v>
      </c>
      <c r="U785" t="s">
        <v>1775</v>
      </c>
      <c r="V785" s="9" t="s">
        <v>1842</v>
      </c>
      <c r="W785">
        <v>70</v>
      </c>
      <c r="X785" s="9" t="s">
        <v>1822</v>
      </c>
      <c r="Y785" t="s">
        <v>1739</v>
      </c>
      <c r="Z785">
        <v>0</v>
      </c>
      <c r="AF785" s="14" t="s">
        <v>158</v>
      </c>
      <c r="AG785" t="s">
        <v>1843</v>
      </c>
      <c r="AH785">
        <v>10</v>
      </c>
      <c r="AI785" t="s">
        <v>158</v>
      </c>
      <c r="AJ785" s="15" t="s">
        <v>1674</v>
      </c>
      <c r="AK785" s="15">
        <v>0</v>
      </c>
      <c r="AL785" s="14" t="s">
        <v>1792</v>
      </c>
      <c r="AM785" s="14">
        <v>0</v>
      </c>
      <c r="AN785" s="15">
        <v>4</v>
      </c>
      <c r="AO785" s="15">
        <v>50</v>
      </c>
      <c r="AP785" s="15">
        <v>14</v>
      </c>
      <c r="AQ785" s="14" t="s">
        <v>1813</v>
      </c>
      <c r="AR785" s="15" t="s">
        <v>1845</v>
      </c>
    </row>
    <row r="786" spans="1:44" x14ac:dyDescent="0.2">
      <c r="A786" t="s">
        <v>1608</v>
      </c>
      <c r="B786" s="15" t="s">
        <v>1672</v>
      </c>
      <c r="C786" s="15" t="s">
        <v>1675</v>
      </c>
      <c r="D786" t="s">
        <v>1603</v>
      </c>
      <c r="E786" t="s">
        <v>1604</v>
      </c>
      <c r="F786" t="s">
        <v>1840</v>
      </c>
      <c r="G786" s="15" t="s">
        <v>1694</v>
      </c>
      <c r="H786" s="14" t="s">
        <v>1694</v>
      </c>
      <c r="I786" s="16" t="s">
        <v>1841</v>
      </c>
      <c r="M786" t="s">
        <v>1671</v>
      </c>
      <c r="O786">
        <v>2011</v>
      </c>
      <c r="R786">
        <v>30</v>
      </c>
      <c r="T786" t="s">
        <v>1842</v>
      </c>
      <c r="U786" t="s">
        <v>1775</v>
      </c>
      <c r="V786" s="9" t="s">
        <v>1842</v>
      </c>
      <c r="W786">
        <v>70</v>
      </c>
      <c r="X786" s="9" t="s">
        <v>1820</v>
      </c>
      <c r="Y786" t="s">
        <v>1739</v>
      </c>
      <c r="Z786">
        <v>0</v>
      </c>
      <c r="AF786" s="14" t="s">
        <v>158</v>
      </c>
      <c r="AG786" t="s">
        <v>1843</v>
      </c>
      <c r="AH786">
        <v>10</v>
      </c>
      <c r="AI786" t="s">
        <v>158</v>
      </c>
      <c r="AJ786" s="15" t="s">
        <v>1674</v>
      </c>
      <c r="AK786" s="15">
        <v>0</v>
      </c>
      <c r="AL786" s="14" t="s">
        <v>1792</v>
      </c>
      <c r="AM786" s="14">
        <v>0</v>
      </c>
      <c r="AN786" s="15">
        <v>4</v>
      </c>
      <c r="AO786" s="15">
        <v>50</v>
      </c>
      <c r="AP786" s="15">
        <v>21</v>
      </c>
      <c r="AQ786" s="14" t="s">
        <v>1813</v>
      </c>
      <c r="AR786" s="15" t="s">
        <v>1845</v>
      </c>
    </row>
    <row r="787" spans="1:44" x14ac:dyDescent="0.2">
      <c r="A787" t="s">
        <v>1608</v>
      </c>
      <c r="B787" s="15" t="s">
        <v>1672</v>
      </c>
      <c r="C787" s="15" t="s">
        <v>1675</v>
      </c>
      <c r="D787" t="s">
        <v>1603</v>
      </c>
      <c r="E787" t="s">
        <v>1604</v>
      </c>
      <c r="F787" t="s">
        <v>1840</v>
      </c>
      <c r="G787" s="15" t="s">
        <v>1694</v>
      </c>
      <c r="H787" s="14" t="s">
        <v>1694</v>
      </c>
      <c r="I787" s="16" t="s">
        <v>1841</v>
      </c>
      <c r="M787" t="s">
        <v>1671</v>
      </c>
      <c r="O787">
        <v>2011</v>
      </c>
      <c r="R787">
        <v>30</v>
      </c>
      <c r="T787" t="s">
        <v>1842</v>
      </c>
      <c r="U787" t="s">
        <v>1775</v>
      </c>
      <c r="V787" s="9" t="s">
        <v>1842</v>
      </c>
      <c r="W787">
        <v>70</v>
      </c>
      <c r="X787" s="9" t="s">
        <v>1821</v>
      </c>
      <c r="Y787" t="s">
        <v>1739</v>
      </c>
      <c r="Z787">
        <v>0</v>
      </c>
      <c r="AF787" s="14" t="s">
        <v>158</v>
      </c>
      <c r="AG787" t="s">
        <v>1843</v>
      </c>
      <c r="AH787">
        <v>10</v>
      </c>
      <c r="AI787" t="s">
        <v>158</v>
      </c>
      <c r="AJ787" s="15" t="s">
        <v>1674</v>
      </c>
      <c r="AK787" s="15">
        <v>0.63300000000000001</v>
      </c>
      <c r="AL787" s="14" t="s">
        <v>1792</v>
      </c>
      <c r="AM787" s="14">
        <v>0</v>
      </c>
      <c r="AN787" s="15">
        <v>4</v>
      </c>
      <c r="AO787" s="15">
        <v>50</v>
      </c>
      <c r="AP787" s="15">
        <v>21</v>
      </c>
      <c r="AQ787" s="14" t="s">
        <v>1813</v>
      </c>
      <c r="AR787" s="15" t="s">
        <v>1845</v>
      </c>
    </row>
    <row r="788" spans="1:44" x14ac:dyDescent="0.2">
      <c r="A788" t="s">
        <v>1608</v>
      </c>
      <c r="B788" s="15" t="s">
        <v>1672</v>
      </c>
      <c r="C788" s="15" t="s">
        <v>1675</v>
      </c>
      <c r="D788" t="s">
        <v>1603</v>
      </c>
      <c r="E788" t="s">
        <v>1604</v>
      </c>
      <c r="F788" t="s">
        <v>1840</v>
      </c>
      <c r="G788" s="15" t="s">
        <v>1694</v>
      </c>
      <c r="H788" s="14" t="s">
        <v>1694</v>
      </c>
      <c r="I788" s="16" t="s">
        <v>1841</v>
      </c>
      <c r="M788" t="s">
        <v>1671</v>
      </c>
      <c r="O788">
        <v>2011</v>
      </c>
      <c r="R788">
        <v>30</v>
      </c>
      <c r="T788" t="s">
        <v>1842</v>
      </c>
      <c r="U788" t="s">
        <v>1775</v>
      </c>
      <c r="V788" s="9" t="s">
        <v>1842</v>
      </c>
      <c r="W788">
        <v>70</v>
      </c>
      <c r="X788" s="9" t="s">
        <v>1730</v>
      </c>
      <c r="Y788" t="s">
        <v>1739</v>
      </c>
      <c r="Z788">
        <v>0</v>
      </c>
      <c r="AF788" s="14" t="s">
        <v>158</v>
      </c>
      <c r="AG788" t="s">
        <v>1843</v>
      </c>
      <c r="AH788">
        <v>10</v>
      </c>
      <c r="AI788" t="s">
        <v>158</v>
      </c>
      <c r="AJ788" s="15" t="s">
        <v>1674</v>
      </c>
      <c r="AK788" s="15">
        <v>14.5</v>
      </c>
      <c r="AL788" s="14" t="s">
        <v>1792</v>
      </c>
      <c r="AM788" s="14">
        <f>15.833-13.878</f>
        <v>1.9550000000000001</v>
      </c>
      <c r="AN788" s="15">
        <v>4</v>
      </c>
      <c r="AO788" s="15">
        <v>50</v>
      </c>
      <c r="AP788" s="15">
        <v>21</v>
      </c>
      <c r="AQ788" s="14" t="s">
        <v>1813</v>
      </c>
      <c r="AR788" s="15" t="s">
        <v>1845</v>
      </c>
    </row>
    <row r="789" spans="1:44" x14ac:dyDescent="0.2">
      <c r="A789" t="s">
        <v>1608</v>
      </c>
      <c r="B789" s="15" t="s">
        <v>1672</v>
      </c>
      <c r="C789" s="15" t="s">
        <v>1675</v>
      </c>
      <c r="D789" t="s">
        <v>1603</v>
      </c>
      <c r="E789" t="s">
        <v>1604</v>
      </c>
      <c r="F789" t="s">
        <v>1840</v>
      </c>
      <c r="G789" s="15" t="s">
        <v>1694</v>
      </c>
      <c r="H789" s="14" t="s">
        <v>1694</v>
      </c>
      <c r="I789" s="16" t="s">
        <v>1841</v>
      </c>
      <c r="M789" t="s">
        <v>1671</v>
      </c>
      <c r="O789">
        <v>2011</v>
      </c>
      <c r="R789">
        <v>30</v>
      </c>
      <c r="T789" t="s">
        <v>1842</v>
      </c>
      <c r="U789" t="s">
        <v>1775</v>
      </c>
      <c r="V789" s="9" t="s">
        <v>1842</v>
      </c>
      <c r="W789">
        <v>70</v>
      </c>
      <c r="X789" s="9" t="s">
        <v>1822</v>
      </c>
      <c r="Y789" t="s">
        <v>1739</v>
      </c>
      <c r="Z789">
        <v>0</v>
      </c>
      <c r="AF789" s="14" t="s">
        <v>158</v>
      </c>
      <c r="AG789" t="s">
        <v>1843</v>
      </c>
      <c r="AH789">
        <v>10</v>
      </c>
      <c r="AI789" t="s">
        <v>158</v>
      </c>
      <c r="AJ789" s="15" t="s">
        <v>1674</v>
      </c>
      <c r="AK789" s="15">
        <v>0</v>
      </c>
      <c r="AL789" s="14" t="s">
        <v>1792</v>
      </c>
      <c r="AM789">
        <v>0</v>
      </c>
      <c r="AN789" s="15">
        <v>4</v>
      </c>
      <c r="AO789" s="15">
        <v>50</v>
      </c>
      <c r="AP789" s="15">
        <v>21</v>
      </c>
      <c r="AQ789" s="14" t="s">
        <v>1813</v>
      </c>
      <c r="AR789" s="15" t="s">
        <v>1845</v>
      </c>
    </row>
    <row r="790" spans="1:44" x14ac:dyDescent="0.2">
      <c r="A790" t="s">
        <v>1608</v>
      </c>
      <c r="B790" s="15" t="s">
        <v>1672</v>
      </c>
      <c r="C790" s="15" t="s">
        <v>1675</v>
      </c>
      <c r="D790" t="s">
        <v>1603</v>
      </c>
      <c r="E790" t="s">
        <v>1604</v>
      </c>
      <c r="F790" t="s">
        <v>1840</v>
      </c>
      <c r="G790" s="15" t="s">
        <v>1694</v>
      </c>
      <c r="H790" s="14" t="s">
        <v>1694</v>
      </c>
      <c r="I790" s="16" t="s">
        <v>1841</v>
      </c>
      <c r="M790" t="s">
        <v>1671</v>
      </c>
      <c r="O790">
        <v>2011</v>
      </c>
      <c r="R790">
        <v>30</v>
      </c>
      <c r="T790" t="s">
        <v>1842</v>
      </c>
      <c r="U790" t="s">
        <v>1775</v>
      </c>
      <c r="V790" s="9" t="s">
        <v>1842</v>
      </c>
      <c r="W790">
        <v>70</v>
      </c>
      <c r="X790" s="9" t="s">
        <v>1820</v>
      </c>
      <c r="Y790" t="s">
        <v>1739</v>
      </c>
      <c r="Z790">
        <v>0</v>
      </c>
      <c r="AF790" s="14" t="s">
        <v>158</v>
      </c>
      <c r="AG790" t="s">
        <v>1843</v>
      </c>
      <c r="AH790">
        <v>10</v>
      </c>
      <c r="AI790" t="s">
        <v>158</v>
      </c>
      <c r="AJ790" s="15" t="s">
        <v>1674</v>
      </c>
      <c r="AK790" s="15">
        <v>0</v>
      </c>
      <c r="AL790" s="14" t="s">
        <v>1792</v>
      </c>
      <c r="AM790" s="14">
        <v>0</v>
      </c>
      <c r="AN790" s="15">
        <v>4</v>
      </c>
      <c r="AO790" s="15">
        <v>50</v>
      </c>
      <c r="AP790" s="15">
        <v>28</v>
      </c>
      <c r="AQ790" s="14" t="s">
        <v>1813</v>
      </c>
      <c r="AR790" s="15" t="s">
        <v>1845</v>
      </c>
    </row>
    <row r="791" spans="1:44" x14ac:dyDescent="0.2">
      <c r="A791" t="s">
        <v>1608</v>
      </c>
      <c r="B791" s="15" t="s">
        <v>1672</v>
      </c>
      <c r="C791" s="15" t="s">
        <v>1675</v>
      </c>
      <c r="D791" t="s">
        <v>1603</v>
      </c>
      <c r="E791" t="s">
        <v>1604</v>
      </c>
      <c r="F791" t="s">
        <v>1840</v>
      </c>
      <c r="G791" s="15" t="s">
        <v>1694</v>
      </c>
      <c r="H791" s="14" t="s">
        <v>1694</v>
      </c>
      <c r="I791" s="16" t="s">
        <v>1841</v>
      </c>
      <c r="M791" t="s">
        <v>1671</v>
      </c>
      <c r="O791">
        <v>2011</v>
      </c>
      <c r="R791">
        <v>30</v>
      </c>
      <c r="T791" t="s">
        <v>1842</v>
      </c>
      <c r="U791" t="s">
        <v>1775</v>
      </c>
      <c r="V791" s="9" t="s">
        <v>1842</v>
      </c>
      <c r="W791">
        <v>70</v>
      </c>
      <c r="X791" s="9" t="s">
        <v>1821</v>
      </c>
      <c r="Y791" t="s">
        <v>1739</v>
      </c>
      <c r="Z791">
        <v>0</v>
      </c>
      <c r="AF791" s="14" t="s">
        <v>158</v>
      </c>
      <c r="AG791" t="s">
        <v>1843</v>
      </c>
      <c r="AH791">
        <v>10</v>
      </c>
      <c r="AI791" t="s">
        <v>158</v>
      </c>
      <c r="AJ791" s="15" t="s">
        <v>1674</v>
      </c>
      <c r="AK791" s="15">
        <v>4.4560000000000004</v>
      </c>
      <c r="AL791" s="14" t="s">
        <v>1792</v>
      </c>
      <c r="AM791" s="14">
        <f>5.344-3.656</f>
        <v>1.6880000000000002</v>
      </c>
      <c r="AN791" s="15">
        <v>4</v>
      </c>
      <c r="AO791" s="15">
        <v>50</v>
      </c>
      <c r="AP791" s="15">
        <v>28</v>
      </c>
      <c r="AQ791" s="14" t="s">
        <v>1813</v>
      </c>
      <c r="AR791" s="15" t="s">
        <v>1845</v>
      </c>
    </row>
    <row r="792" spans="1:44" x14ac:dyDescent="0.2">
      <c r="A792" t="s">
        <v>1608</v>
      </c>
      <c r="B792" s="15" t="s">
        <v>1672</v>
      </c>
      <c r="C792" s="15" t="s">
        <v>1675</v>
      </c>
      <c r="D792" t="s">
        <v>1603</v>
      </c>
      <c r="E792" t="s">
        <v>1604</v>
      </c>
      <c r="F792" t="s">
        <v>1840</v>
      </c>
      <c r="G792" s="15" t="s">
        <v>1694</v>
      </c>
      <c r="H792" s="14" t="s">
        <v>1694</v>
      </c>
      <c r="I792" s="16" t="s">
        <v>1841</v>
      </c>
      <c r="M792" t="s">
        <v>1671</v>
      </c>
      <c r="O792">
        <v>2011</v>
      </c>
      <c r="R792">
        <v>30</v>
      </c>
      <c r="T792" t="s">
        <v>1842</v>
      </c>
      <c r="U792" t="s">
        <v>1775</v>
      </c>
      <c r="V792" s="9" t="s">
        <v>1842</v>
      </c>
      <c r="W792">
        <v>70</v>
      </c>
      <c r="X792" s="9" t="s">
        <v>1730</v>
      </c>
      <c r="Y792" t="s">
        <v>1739</v>
      </c>
      <c r="Z792">
        <v>0</v>
      </c>
      <c r="AF792" s="14" t="s">
        <v>158</v>
      </c>
      <c r="AG792" t="s">
        <v>1843</v>
      </c>
      <c r="AH792">
        <v>10</v>
      </c>
      <c r="AI792" t="s">
        <v>158</v>
      </c>
      <c r="AJ792" s="15" t="s">
        <v>1674</v>
      </c>
      <c r="AK792" s="15">
        <v>14.667</v>
      </c>
      <c r="AL792" s="14" t="s">
        <v>1792</v>
      </c>
      <c r="AM792" s="14">
        <f>15.744-13.789</f>
        <v>1.9550000000000001</v>
      </c>
      <c r="AN792" s="15">
        <v>4</v>
      </c>
      <c r="AO792" s="15">
        <v>50</v>
      </c>
      <c r="AP792" s="15">
        <v>28</v>
      </c>
      <c r="AQ792" s="14" t="s">
        <v>1813</v>
      </c>
      <c r="AR792" s="15" t="s">
        <v>1845</v>
      </c>
    </row>
    <row r="793" spans="1:44" x14ac:dyDescent="0.2">
      <c r="A793" t="s">
        <v>1608</v>
      </c>
      <c r="B793" s="15" t="s">
        <v>1672</v>
      </c>
      <c r="C793" s="15" t="s">
        <v>1675</v>
      </c>
      <c r="D793" t="s">
        <v>1603</v>
      </c>
      <c r="E793" t="s">
        <v>1604</v>
      </c>
      <c r="F793" t="s">
        <v>1840</v>
      </c>
      <c r="G793" s="15" t="s">
        <v>1694</v>
      </c>
      <c r="H793" s="14" t="s">
        <v>1694</v>
      </c>
      <c r="I793" s="16" t="s">
        <v>1841</v>
      </c>
      <c r="M793" t="s">
        <v>1671</v>
      </c>
      <c r="O793">
        <v>2011</v>
      </c>
      <c r="R793">
        <v>30</v>
      </c>
      <c r="T793" t="s">
        <v>1842</v>
      </c>
      <c r="U793" t="s">
        <v>1775</v>
      </c>
      <c r="V793" s="9" t="s">
        <v>1842</v>
      </c>
      <c r="W793">
        <v>70</v>
      </c>
      <c r="X793" s="9" t="s">
        <v>1822</v>
      </c>
      <c r="Y793" t="s">
        <v>1739</v>
      </c>
      <c r="Z793">
        <v>0</v>
      </c>
      <c r="AF793" s="14" t="s">
        <v>158</v>
      </c>
      <c r="AG793" t="s">
        <v>1843</v>
      </c>
      <c r="AH793">
        <v>10</v>
      </c>
      <c r="AI793" t="s">
        <v>158</v>
      </c>
      <c r="AJ793" s="15" t="s">
        <v>1674</v>
      </c>
      <c r="AK793" s="15">
        <v>0</v>
      </c>
      <c r="AL793" s="14" t="s">
        <v>1792</v>
      </c>
      <c r="AM793">
        <v>0</v>
      </c>
      <c r="AN793" s="15">
        <v>4</v>
      </c>
      <c r="AO793" s="15">
        <v>50</v>
      </c>
      <c r="AP793" s="15">
        <v>28</v>
      </c>
      <c r="AQ793" s="14" t="s">
        <v>1813</v>
      </c>
      <c r="AR793" s="15" t="s">
        <v>1845</v>
      </c>
    </row>
    <row r="794" spans="1:44" x14ac:dyDescent="0.2">
      <c r="A794" t="s">
        <v>1608</v>
      </c>
      <c r="B794" s="15" t="s">
        <v>1672</v>
      </c>
      <c r="C794" s="15" t="s">
        <v>1675</v>
      </c>
      <c r="D794" t="s">
        <v>1603</v>
      </c>
      <c r="E794" t="s">
        <v>1604</v>
      </c>
      <c r="F794" t="s">
        <v>1840</v>
      </c>
      <c r="G794" s="15" t="s">
        <v>1694</v>
      </c>
      <c r="H794" s="14" t="s">
        <v>1694</v>
      </c>
      <c r="I794" s="16" t="s">
        <v>1841</v>
      </c>
      <c r="M794" t="s">
        <v>1671</v>
      </c>
      <c r="O794">
        <v>2011</v>
      </c>
      <c r="R794">
        <v>30</v>
      </c>
      <c r="T794" t="s">
        <v>1842</v>
      </c>
      <c r="U794" t="s">
        <v>1775</v>
      </c>
      <c r="V794" s="9" t="s">
        <v>1842</v>
      </c>
      <c r="W794">
        <v>70</v>
      </c>
      <c r="X794" s="9" t="s">
        <v>1820</v>
      </c>
      <c r="Y794" t="s">
        <v>1739</v>
      </c>
      <c r="Z794">
        <v>0</v>
      </c>
      <c r="AF794" s="14" t="s">
        <v>158</v>
      </c>
      <c r="AG794" t="s">
        <v>1843</v>
      </c>
      <c r="AH794">
        <v>10</v>
      </c>
      <c r="AI794" t="s">
        <v>158</v>
      </c>
      <c r="AJ794" s="15" t="s">
        <v>1674</v>
      </c>
      <c r="AK794" s="15">
        <v>0</v>
      </c>
      <c r="AL794" s="14" t="s">
        <v>1792</v>
      </c>
      <c r="AM794" s="14">
        <v>0</v>
      </c>
      <c r="AN794" s="15">
        <v>4</v>
      </c>
      <c r="AO794" s="15">
        <v>50</v>
      </c>
      <c r="AP794" s="15">
        <v>35</v>
      </c>
      <c r="AQ794" s="14" t="s">
        <v>1813</v>
      </c>
      <c r="AR794" s="15" t="s">
        <v>1845</v>
      </c>
    </row>
    <row r="795" spans="1:44" x14ac:dyDescent="0.2">
      <c r="A795" t="s">
        <v>1608</v>
      </c>
      <c r="B795" s="15" t="s">
        <v>1672</v>
      </c>
      <c r="C795" s="15" t="s">
        <v>1675</v>
      </c>
      <c r="D795" t="s">
        <v>1603</v>
      </c>
      <c r="E795" t="s">
        <v>1604</v>
      </c>
      <c r="F795" t="s">
        <v>1840</v>
      </c>
      <c r="G795" s="15" t="s">
        <v>1694</v>
      </c>
      <c r="H795" s="14" t="s">
        <v>1694</v>
      </c>
      <c r="I795" s="16" t="s">
        <v>1841</v>
      </c>
      <c r="M795" t="s">
        <v>1671</v>
      </c>
      <c r="O795">
        <v>2011</v>
      </c>
      <c r="R795">
        <v>30</v>
      </c>
      <c r="T795" t="s">
        <v>1842</v>
      </c>
      <c r="U795" t="s">
        <v>1775</v>
      </c>
      <c r="V795" s="9" t="s">
        <v>1842</v>
      </c>
      <c r="W795">
        <v>70</v>
      </c>
      <c r="X795" s="9" t="s">
        <v>1821</v>
      </c>
      <c r="Y795" t="s">
        <v>1739</v>
      </c>
      <c r="Z795">
        <v>0</v>
      </c>
      <c r="AF795" s="14" t="s">
        <v>158</v>
      </c>
      <c r="AG795" t="s">
        <v>1843</v>
      </c>
      <c r="AH795">
        <v>10</v>
      </c>
      <c r="AI795" t="s">
        <v>158</v>
      </c>
      <c r="AJ795" s="15" t="s">
        <v>1674</v>
      </c>
      <c r="AK795" s="15">
        <v>7.2</v>
      </c>
      <c r="AL795" s="14" t="s">
        <v>1792</v>
      </c>
      <c r="AM795" s="14">
        <f>8.633-5.7</f>
        <v>2.9329999999999989</v>
      </c>
      <c r="AN795" s="15">
        <v>4</v>
      </c>
      <c r="AO795" s="15">
        <v>50</v>
      </c>
      <c r="AP795" s="15">
        <v>35</v>
      </c>
      <c r="AQ795" s="14" t="s">
        <v>1813</v>
      </c>
      <c r="AR795" s="15" t="s">
        <v>1845</v>
      </c>
    </row>
    <row r="796" spans="1:44" x14ac:dyDescent="0.2">
      <c r="A796" t="s">
        <v>1608</v>
      </c>
      <c r="B796" s="15" t="s">
        <v>1672</v>
      </c>
      <c r="C796" s="15" t="s">
        <v>1675</v>
      </c>
      <c r="D796" t="s">
        <v>1603</v>
      </c>
      <c r="E796" t="s">
        <v>1604</v>
      </c>
      <c r="F796" t="s">
        <v>1840</v>
      </c>
      <c r="G796" s="15" t="s">
        <v>1694</v>
      </c>
      <c r="H796" s="14" t="s">
        <v>1694</v>
      </c>
      <c r="I796" s="16" t="s">
        <v>1841</v>
      </c>
      <c r="M796" t="s">
        <v>1671</v>
      </c>
      <c r="O796">
        <v>2011</v>
      </c>
      <c r="R796">
        <v>30</v>
      </c>
      <c r="T796" t="s">
        <v>1842</v>
      </c>
      <c r="U796" t="s">
        <v>1775</v>
      </c>
      <c r="V796" s="9" t="s">
        <v>1842</v>
      </c>
      <c r="W796">
        <v>70</v>
      </c>
      <c r="X796" s="9" t="s">
        <v>1730</v>
      </c>
      <c r="Y796" t="s">
        <v>1739</v>
      </c>
      <c r="Z796">
        <v>0</v>
      </c>
      <c r="AF796" s="14" t="s">
        <v>158</v>
      </c>
      <c r="AG796" t="s">
        <v>1843</v>
      </c>
      <c r="AH796">
        <v>10</v>
      </c>
      <c r="AI796" t="s">
        <v>158</v>
      </c>
      <c r="AJ796" s="15" t="s">
        <v>1674</v>
      </c>
      <c r="AK796" s="15">
        <v>14.867000000000001</v>
      </c>
      <c r="AL796" s="14" t="s">
        <v>1792</v>
      </c>
      <c r="AM796" s="14">
        <f>16.278-13.789</f>
        <v>2.488999999999999</v>
      </c>
      <c r="AN796" s="15">
        <v>4</v>
      </c>
      <c r="AO796" s="15">
        <v>50</v>
      </c>
      <c r="AP796" s="15">
        <v>35</v>
      </c>
      <c r="AQ796" s="14" t="s">
        <v>1813</v>
      </c>
      <c r="AR796" s="15" t="s">
        <v>1845</v>
      </c>
    </row>
    <row r="797" spans="1:44" x14ac:dyDescent="0.2">
      <c r="A797" t="s">
        <v>1608</v>
      </c>
      <c r="B797" s="15" t="s">
        <v>1672</v>
      </c>
      <c r="C797" s="15" t="s">
        <v>1675</v>
      </c>
      <c r="D797" t="s">
        <v>1603</v>
      </c>
      <c r="E797" t="s">
        <v>1604</v>
      </c>
      <c r="F797" t="s">
        <v>1840</v>
      </c>
      <c r="G797" s="15" t="s">
        <v>1694</v>
      </c>
      <c r="H797" s="14" t="s">
        <v>1694</v>
      </c>
      <c r="I797" s="16" t="s">
        <v>1841</v>
      </c>
      <c r="M797" t="s">
        <v>1671</v>
      </c>
      <c r="O797">
        <v>2011</v>
      </c>
      <c r="R797">
        <v>30</v>
      </c>
      <c r="T797" t="s">
        <v>1842</v>
      </c>
      <c r="U797" t="s">
        <v>1775</v>
      </c>
      <c r="V797" s="9" t="s">
        <v>1842</v>
      </c>
      <c r="W797">
        <v>70</v>
      </c>
      <c r="X797" s="9" t="s">
        <v>1822</v>
      </c>
      <c r="Y797" t="s">
        <v>1739</v>
      </c>
      <c r="Z797">
        <v>0</v>
      </c>
      <c r="AF797" s="14" t="s">
        <v>158</v>
      </c>
      <c r="AG797" t="s">
        <v>1843</v>
      </c>
      <c r="AH797">
        <v>10</v>
      </c>
      <c r="AI797" t="s">
        <v>158</v>
      </c>
      <c r="AJ797" s="15" t="s">
        <v>1674</v>
      </c>
      <c r="AK797" s="15">
        <v>0</v>
      </c>
      <c r="AL797" s="14" t="s">
        <v>1792</v>
      </c>
      <c r="AM797">
        <v>0</v>
      </c>
      <c r="AN797" s="15">
        <v>4</v>
      </c>
      <c r="AO797" s="15">
        <v>50</v>
      </c>
      <c r="AP797" s="15">
        <v>35</v>
      </c>
      <c r="AQ797" s="14" t="s">
        <v>1813</v>
      </c>
      <c r="AR797" s="15" t="s">
        <v>1845</v>
      </c>
    </row>
    <row r="798" spans="1:44" x14ac:dyDescent="0.2">
      <c r="A798" t="s">
        <v>1608</v>
      </c>
      <c r="B798" s="15" t="s">
        <v>1672</v>
      </c>
      <c r="C798" s="15" t="s">
        <v>1675</v>
      </c>
      <c r="D798" t="s">
        <v>1603</v>
      </c>
      <c r="E798" t="s">
        <v>1604</v>
      </c>
      <c r="F798" t="s">
        <v>1840</v>
      </c>
      <c r="G798" s="15" t="s">
        <v>1694</v>
      </c>
      <c r="H798" s="14" t="s">
        <v>1694</v>
      </c>
      <c r="I798" s="16" t="s">
        <v>1841</v>
      </c>
      <c r="M798" t="s">
        <v>1671</v>
      </c>
      <c r="O798">
        <v>2011</v>
      </c>
      <c r="R798">
        <v>30</v>
      </c>
      <c r="T798" t="s">
        <v>1842</v>
      </c>
      <c r="U798" t="s">
        <v>1775</v>
      </c>
      <c r="V798" s="9" t="s">
        <v>1842</v>
      </c>
      <c r="W798">
        <v>70</v>
      </c>
      <c r="X798" s="9" t="s">
        <v>1820</v>
      </c>
      <c r="Y798" t="s">
        <v>1739</v>
      </c>
      <c r="Z798">
        <v>0</v>
      </c>
      <c r="AF798" s="14" t="s">
        <v>158</v>
      </c>
      <c r="AG798" t="s">
        <v>1843</v>
      </c>
      <c r="AH798">
        <v>10</v>
      </c>
      <c r="AI798" t="s">
        <v>158</v>
      </c>
      <c r="AJ798" s="15" t="s">
        <v>1674</v>
      </c>
      <c r="AK798" s="15">
        <v>0</v>
      </c>
      <c r="AL798" s="14" t="s">
        <v>1792</v>
      </c>
      <c r="AM798" s="14">
        <v>0</v>
      </c>
      <c r="AN798" s="15">
        <v>4</v>
      </c>
      <c r="AO798" s="15">
        <v>50</v>
      </c>
      <c r="AP798" s="15">
        <v>42</v>
      </c>
      <c r="AQ798" s="14" t="s">
        <v>1813</v>
      </c>
      <c r="AR798" s="15" t="s">
        <v>1845</v>
      </c>
    </row>
    <row r="799" spans="1:44" x14ac:dyDescent="0.2">
      <c r="A799" t="s">
        <v>1608</v>
      </c>
      <c r="B799" s="15" t="s">
        <v>1672</v>
      </c>
      <c r="C799" s="15" t="s">
        <v>1675</v>
      </c>
      <c r="D799" t="s">
        <v>1603</v>
      </c>
      <c r="E799" t="s">
        <v>1604</v>
      </c>
      <c r="F799" t="s">
        <v>1840</v>
      </c>
      <c r="G799" s="15" t="s">
        <v>1694</v>
      </c>
      <c r="H799" s="14" t="s">
        <v>1694</v>
      </c>
      <c r="I799" s="16" t="s">
        <v>1841</v>
      </c>
      <c r="M799" t="s">
        <v>1671</v>
      </c>
      <c r="O799">
        <v>2011</v>
      </c>
      <c r="R799">
        <v>30</v>
      </c>
      <c r="T799" t="s">
        <v>1842</v>
      </c>
      <c r="U799" t="s">
        <v>1775</v>
      </c>
      <c r="V799" s="9" t="s">
        <v>1842</v>
      </c>
      <c r="W799">
        <v>70</v>
      </c>
      <c r="X799" s="9" t="s">
        <v>1821</v>
      </c>
      <c r="Y799" t="s">
        <v>1739</v>
      </c>
      <c r="Z799">
        <v>0</v>
      </c>
      <c r="AF799" s="14" t="s">
        <v>158</v>
      </c>
      <c r="AG799" t="s">
        <v>1843</v>
      </c>
      <c r="AH799">
        <v>10</v>
      </c>
      <c r="AI799" t="s">
        <v>158</v>
      </c>
      <c r="AJ799" s="15" t="s">
        <v>1674</v>
      </c>
      <c r="AK799" s="15">
        <v>8.1</v>
      </c>
      <c r="AL799" s="14" t="s">
        <v>1792</v>
      </c>
      <c r="AM799" s="14">
        <f>10.944-5.344</f>
        <v>5.6000000000000005</v>
      </c>
      <c r="AN799" s="15">
        <v>4</v>
      </c>
      <c r="AO799" s="15">
        <v>50</v>
      </c>
      <c r="AP799" s="15">
        <v>42</v>
      </c>
      <c r="AQ799" s="14" t="s">
        <v>1813</v>
      </c>
      <c r="AR799" s="15" t="s">
        <v>1845</v>
      </c>
    </row>
    <row r="800" spans="1:44" x14ac:dyDescent="0.2">
      <c r="A800" t="s">
        <v>1608</v>
      </c>
      <c r="B800" s="15" t="s">
        <v>1672</v>
      </c>
      <c r="C800" s="15" t="s">
        <v>1675</v>
      </c>
      <c r="D800" t="s">
        <v>1603</v>
      </c>
      <c r="E800" t="s">
        <v>1604</v>
      </c>
      <c r="F800" t="s">
        <v>1840</v>
      </c>
      <c r="G800" s="15" t="s">
        <v>1694</v>
      </c>
      <c r="H800" s="14" t="s">
        <v>1694</v>
      </c>
      <c r="I800" s="16" t="s">
        <v>1841</v>
      </c>
      <c r="M800" t="s">
        <v>1671</v>
      </c>
      <c r="O800">
        <v>2011</v>
      </c>
      <c r="R800">
        <v>30</v>
      </c>
      <c r="T800" t="s">
        <v>1842</v>
      </c>
      <c r="U800" t="s">
        <v>1775</v>
      </c>
      <c r="V800" s="9" t="s">
        <v>1842</v>
      </c>
      <c r="W800">
        <v>70</v>
      </c>
      <c r="X800" s="9" t="s">
        <v>1730</v>
      </c>
      <c r="Y800" t="s">
        <v>1739</v>
      </c>
      <c r="Z800">
        <v>0</v>
      </c>
      <c r="AF800" s="14" t="s">
        <v>158</v>
      </c>
      <c r="AG800" t="s">
        <v>1843</v>
      </c>
      <c r="AH800">
        <v>10</v>
      </c>
      <c r="AI800" t="s">
        <v>158</v>
      </c>
      <c r="AJ800" s="15" t="s">
        <v>1674</v>
      </c>
      <c r="AK800" s="15">
        <v>15.833</v>
      </c>
      <c r="AL800" s="14" t="s">
        <v>1792</v>
      </c>
      <c r="AM800" s="14">
        <f>17.256-14.767</f>
        <v>2.4890000000000008</v>
      </c>
      <c r="AN800" s="15">
        <v>4</v>
      </c>
      <c r="AO800" s="15">
        <v>50</v>
      </c>
      <c r="AP800" s="15">
        <v>42</v>
      </c>
      <c r="AQ800" s="14" t="s">
        <v>1813</v>
      </c>
      <c r="AR800" s="15" t="s">
        <v>1845</v>
      </c>
    </row>
    <row r="801" spans="1:44" x14ac:dyDescent="0.2">
      <c r="A801" t="s">
        <v>1608</v>
      </c>
      <c r="B801" s="15" t="s">
        <v>1672</v>
      </c>
      <c r="C801" s="15" t="s">
        <v>1675</v>
      </c>
      <c r="D801" t="s">
        <v>1603</v>
      </c>
      <c r="E801" t="s">
        <v>1604</v>
      </c>
      <c r="F801" t="s">
        <v>1840</v>
      </c>
      <c r="G801" s="15" t="s">
        <v>1694</v>
      </c>
      <c r="H801" s="14" t="s">
        <v>1694</v>
      </c>
      <c r="I801" s="16" t="s">
        <v>1841</v>
      </c>
      <c r="M801" t="s">
        <v>1671</v>
      </c>
      <c r="O801">
        <v>2011</v>
      </c>
      <c r="R801">
        <v>30</v>
      </c>
      <c r="T801" t="s">
        <v>1842</v>
      </c>
      <c r="U801" t="s">
        <v>1775</v>
      </c>
      <c r="V801" s="9" t="s">
        <v>1842</v>
      </c>
      <c r="W801">
        <v>70</v>
      </c>
      <c r="X801" s="9" t="s">
        <v>1822</v>
      </c>
      <c r="Y801" t="s">
        <v>1739</v>
      </c>
      <c r="Z801">
        <v>0</v>
      </c>
      <c r="AF801" s="14" t="s">
        <v>158</v>
      </c>
      <c r="AG801" t="s">
        <v>1843</v>
      </c>
      <c r="AH801">
        <v>10</v>
      </c>
      <c r="AI801" t="s">
        <v>158</v>
      </c>
      <c r="AJ801" s="15" t="s">
        <v>1674</v>
      </c>
      <c r="AK801" s="15">
        <v>0</v>
      </c>
      <c r="AL801" s="14" t="s">
        <v>1792</v>
      </c>
      <c r="AM801">
        <v>0</v>
      </c>
      <c r="AN801" s="15">
        <v>4</v>
      </c>
      <c r="AO801" s="15">
        <v>50</v>
      </c>
      <c r="AP801" s="15">
        <v>42</v>
      </c>
      <c r="AQ801" s="14" t="s">
        <v>1813</v>
      </c>
      <c r="AR801" s="15" t="s">
        <v>1845</v>
      </c>
    </row>
    <row r="802" spans="1:44" x14ac:dyDescent="0.2">
      <c r="A802" t="s">
        <v>1608</v>
      </c>
      <c r="B802" s="15" t="s">
        <v>1672</v>
      </c>
      <c r="C802" s="15" t="s">
        <v>1675</v>
      </c>
      <c r="D802" t="s">
        <v>1603</v>
      </c>
      <c r="E802" t="s">
        <v>1604</v>
      </c>
      <c r="F802" t="s">
        <v>1840</v>
      </c>
      <c r="G802" s="15" t="s">
        <v>1694</v>
      </c>
      <c r="H802" s="14" t="s">
        <v>1694</v>
      </c>
      <c r="I802" s="16" t="s">
        <v>1841</v>
      </c>
      <c r="M802" t="s">
        <v>1671</v>
      </c>
      <c r="O802">
        <v>2011</v>
      </c>
      <c r="R802">
        <v>30</v>
      </c>
      <c r="T802" t="s">
        <v>1842</v>
      </c>
      <c r="U802" t="s">
        <v>1775</v>
      </c>
      <c r="V802" s="9" t="s">
        <v>1842</v>
      </c>
      <c r="W802">
        <v>70</v>
      </c>
      <c r="X802" s="9" t="s">
        <v>1820</v>
      </c>
      <c r="Y802" t="s">
        <v>1739</v>
      </c>
      <c r="Z802">
        <v>0</v>
      </c>
      <c r="AF802" s="14" t="s">
        <v>158</v>
      </c>
      <c r="AG802" t="s">
        <v>1843</v>
      </c>
      <c r="AH802">
        <v>10</v>
      </c>
      <c r="AI802" t="s">
        <v>158</v>
      </c>
      <c r="AJ802" s="15" t="s">
        <v>1674</v>
      </c>
      <c r="AK802" s="15">
        <v>0</v>
      </c>
      <c r="AL802" s="14" t="s">
        <v>1792</v>
      </c>
      <c r="AM802" s="14">
        <v>0</v>
      </c>
      <c r="AN802" s="15">
        <v>4</v>
      </c>
      <c r="AO802" s="15">
        <v>50</v>
      </c>
      <c r="AP802" s="15">
        <v>49</v>
      </c>
      <c r="AQ802" s="14" t="s">
        <v>1813</v>
      </c>
      <c r="AR802" s="15" t="s">
        <v>1845</v>
      </c>
    </row>
    <row r="803" spans="1:44" x14ac:dyDescent="0.2">
      <c r="A803" t="s">
        <v>1608</v>
      </c>
      <c r="B803" s="15" t="s">
        <v>1672</v>
      </c>
      <c r="C803" s="15" t="s">
        <v>1675</v>
      </c>
      <c r="D803" t="s">
        <v>1603</v>
      </c>
      <c r="E803" t="s">
        <v>1604</v>
      </c>
      <c r="F803" t="s">
        <v>1840</v>
      </c>
      <c r="G803" s="15" t="s">
        <v>1694</v>
      </c>
      <c r="H803" s="14" t="s">
        <v>1694</v>
      </c>
      <c r="I803" s="16" t="s">
        <v>1841</v>
      </c>
      <c r="M803" t="s">
        <v>1671</v>
      </c>
      <c r="O803">
        <v>2011</v>
      </c>
      <c r="R803">
        <v>30</v>
      </c>
      <c r="T803" t="s">
        <v>1842</v>
      </c>
      <c r="U803" t="s">
        <v>1775</v>
      </c>
      <c r="V803" s="9" t="s">
        <v>1842</v>
      </c>
      <c r="W803">
        <v>70</v>
      </c>
      <c r="X803" s="9" t="s">
        <v>1821</v>
      </c>
      <c r="Y803" t="s">
        <v>1739</v>
      </c>
      <c r="Z803">
        <v>0</v>
      </c>
      <c r="AF803" s="14" t="s">
        <v>158</v>
      </c>
      <c r="AG803" t="s">
        <v>1843</v>
      </c>
      <c r="AH803">
        <v>10</v>
      </c>
      <c r="AI803" t="s">
        <v>158</v>
      </c>
      <c r="AJ803" s="15" t="s">
        <v>1674</v>
      </c>
      <c r="AK803" s="15">
        <v>8.2669999999999995</v>
      </c>
      <c r="AL803" s="14" t="s">
        <v>1792</v>
      </c>
      <c r="AM803" s="14">
        <f>10.944-5.433</f>
        <v>5.511000000000001</v>
      </c>
      <c r="AN803" s="15">
        <v>4</v>
      </c>
      <c r="AO803" s="15">
        <v>50</v>
      </c>
      <c r="AP803" s="15">
        <v>49</v>
      </c>
      <c r="AQ803" s="14" t="s">
        <v>1813</v>
      </c>
      <c r="AR803" s="15" t="s">
        <v>1845</v>
      </c>
    </row>
    <row r="804" spans="1:44" x14ac:dyDescent="0.2">
      <c r="A804" t="s">
        <v>1608</v>
      </c>
      <c r="B804" s="15" t="s">
        <v>1672</v>
      </c>
      <c r="C804" s="15" t="s">
        <v>1675</v>
      </c>
      <c r="D804" t="s">
        <v>1603</v>
      </c>
      <c r="E804" t="s">
        <v>1604</v>
      </c>
      <c r="F804" t="s">
        <v>1840</v>
      </c>
      <c r="G804" s="15" t="s">
        <v>1694</v>
      </c>
      <c r="H804" s="14" t="s">
        <v>1694</v>
      </c>
      <c r="I804" s="16" t="s">
        <v>1841</v>
      </c>
      <c r="M804" t="s">
        <v>1671</v>
      </c>
      <c r="O804">
        <v>2011</v>
      </c>
      <c r="R804">
        <v>30</v>
      </c>
      <c r="T804" t="s">
        <v>1842</v>
      </c>
      <c r="U804" t="s">
        <v>1775</v>
      </c>
      <c r="V804" s="9" t="s">
        <v>1842</v>
      </c>
      <c r="W804">
        <v>70</v>
      </c>
      <c r="X804" s="9" t="s">
        <v>1730</v>
      </c>
      <c r="Y804" t="s">
        <v>1739</v>
      </c>
      <c r="Z804">
        <v>0</v>
      </c>
      <c r="AF804" s="14" t="s">
        <v>158</v>
      </c>
      <c r="AG804" t="s">
        <v>1843</v>
      </c>
      <c r="AH804">
        <v>10</v>
      </c>
      <c r="AI804" t="s">
        <v>158</v>
      </c>
      <c r="AJ804" s="15" t="s">
        <v>1674</v>
      </c>
      <c r="AK804" s="15">
        <v>16.2</v>
      </c>
      <c r="AL804" s="14" t="s">
        <v>1792</v>
      </c>
      <c r="AM804" s="14">
        <f>17.256-15.3</f>
        <v>1.9559999999999995</v>
      </c>
      <c r="AN804" s="15">
        <v>4</v>
      </c>
      <c r="AO804" s="15">
        <v>50</v>
      </c>
      <c r="AP804" s="15">
        <v>49</v>
      </c>
      <c r="AQ804" s="14" t="s">
        <v>1813</v>
      </c>
      <c r="AR804" s="15" t="s">
        <v>1845</v>
      </c>
    </row>
    <row r="805" spans="1:44" x14ac:dyDescent="0.2">
      <c r="A805" t="s">
        <v>1608</v>
      </c>
      <c r="B805" s="15" t="s">
        <v>1672</v>
      </c>
      <c r="C805" s="15" t="s">
        <v>1675</v>
      </c>
      <c r="D805" t="s">
        <v>1603</v>
      </c>
      <c r="E805" t="s">
        <v>1604</v>
      </c>
      <c r="F805" t="s">
        <v>1840</v>
      </c>
      <c r="G805" s="15" t="s">
        <v>1694</v>
      </c>
      <c r="H805" s="14" t="s">
        <v>1694</v>
      </c>
      <c r="I805" s="16" t="s">
        <v>1841</v>
      </c>
      <c r="M805" t="s">
        <v>1671</v>
      </c>
      <c r="O805">
        <v>2011</v>
      </c>
      <c r="R805">
        <v>30</v>
      </c>
      <c r="T805" t="s">
        <v>1842</v>
      </c>
      <c r="U805" t="s">
        <v>1775</v>
      </c>
      <c r="V805" s="9" t="s">
        <v>1842</v>
      </c>
      <c r="W805">
        <v>70</v>
      </c>
      <c r="X805" s="9" t="s">
        <v>1822</v>
      </c>
      <c r="Y805" t="s">
        <v>1739</v>
      </c>
      <c r="Z805">
        <v>0</v>
      </c>
      <c r="AF805" s="14" t="s">
        <v>158</v>
      </c>
      <c r="AG805" t="s">
        <v>1843</v>
      </c>
      <c r="AH805">
        <v>10</v>
      </c>
      <c r="AI805" t="s">
        <v>158</v>
      </c>
      <c r="AJ805" s="15" t="s">
        <v>1674</v>
      </c>
      <c r="AK805" s="15">
        <v>0</v>
      </c>
      <c r="AL805" s="14" t="s">
        <v>1792</v>
      </c>
      <c r="AM805">
        <v>0</v>
      </c>
      <c r="AN805" s="15">
        <v>4</v>
      </c>
      <c r="AO805" s="15">
        <v>50</v>
      </c>
      <c r="AP805" s="15">
        <v>49</v>
      </c>
      <c r="AQ805" s="14" t="s">
        <v>1813</v>
      </c>
      <c r="AR805" s="15" t="s">
        <v>1845</v>
      </c>
    </row>
    <row r="806" spans="1:44" x14ac:dyDescent="0.2">
      <c r="A806" t="s">
        <v>1608</v>
      </c>
      <c r="B806" s="15" t="s">
        <v>1672</v>
      </c>
      <c r="C806" s="15" t="s">
        <v>1675</v>
      </c>
      <c r="D806" t="s">
        <v>1603</v>
      </c>
      <c r="E806" t="s">
        <v>1604</v>
      </c>
      <c r="F806" t="s">
        <v>1840</v>
      </c>
      <c r="G806" s="15" t="s">
        <v>1694</v>
      </c>
      <c r="H806" s="14" t="s">
        <v>1694</v>
      </c>
      <c r="I806" s="16" t="s">
        <v>1841</v>
      </c>
      <c r="M806" t="s">
        <v>1671</v>
      </c>
      <c r="O806">
        <v>2011</v>
      </c>
      <c r="R806">
        <v>30</v>
      </c>
      <c r="T806" t="s">
        <v>1842</v>
      </c>
      <c r="U806" t="s">
        <v>1775</v>
      </c>
      <c r="V806" s="9" t="s">
        <v>1842</v>
      </c>
      <c r="W806">
        <v>70</v>
      </c>
      <c r="X806" s="9" t="s">
        <v>1820</v>
      </c>
      <c r="Y806" t="s">
        <v>1739</v>
      </c>
      <c r="Z806">
        <v>0</v>
      </c>
      <c r="AF806" s="14" t="s">
        <v>158</v>
      </c>
      <c r="AG806" t="s">
        <v>1843</v>
      </c>
      <c r="AH806">
        <v>10</v>
      </c>
      <c r="AI806" t="s">
        <v>158</v>
      </c>
      <c r="AJ806" s="15" t="s">
        <v>1674</v>
      </c>
      <c r="AK806" s="15">
        <v>0</v>
      </c>
      <c r="AL806" s="14" t="s">
        <v>1792</v>
      </c>
      <c r="AM806" s="14">
        <v>0</v>
      </c>
      <c r="AN806" s="15">
        <v>4</v>
      </c>
      <c r="AO806" s="15">
        <v>50</v>
      </c>
      <c r="AP806" s="15">
        <v>56</v>
      </c>
      <c r="AQ806" s="14" t="s">
        <v>1813</v>
      </c>
      <c r="AR806" s="15" t="s">
        <v>1845</v>
      </c>
    </row>
    <row r="807" spans="1:44" x14ac:dyDescent="0.2">
      <c r="A807" t="s">
        <v>1608</v>
      </c>
      <c r="B807" s="15" t="s">
        <v>1672</v>
      </c>
      <c r="C807" s="15" t="s">
        <v>1675</v>
      </c>
      <c r="D807" t="s">
        <v>1603</v>
      </c>
      <c r="E807" t="s">
        <v>1604</v>
      </c>
      <c r="F807" t="s">
        <v>1840</v>
      </c>
      <c r="G807" s="15" t="s">
        <v>1694</v>
      </c>
      <c r="H807" s="14" t="s">
        <v>1694</v>
      </c>
      <c r="I807" s="16" t="s">
        <v>1841</v>
      </c>
      <c r="M807" t="s">
        <v>1671</v>
      </c>
      <c r="O807">
        <v>2011</v>
      </c>
      <c r="R807">
        <v>30</v>
      </c>
      <c r="T807" t="s">
        <v>1842</v>
      </c>
      <c r="U807" t="s">
        <v>1775</v>
      </c>
      <c r="V807" s="9" t="s">
        <v>1842</v>
      </c>
      <c r="W807">
        <v>70</v>
      </c>
      <c r="X807" s="9" t="s">
        <v>1821</v>
      </c>
      <c r="Y807" t="s">
        <v>1739</v>
      </c>
      <c r="Z807">
        <v>0</v>
      </c>
      <c r="AF807" s="14" t="s">
        <v>158</v>
      </c>
      <c r="AG807" t="s">
        <v>1843</v>
      </c>
      <c r="AH807">
        <v>10</v>
      </c>
      <c r="AI807" t="s">
        <v>158</v>
      </c>
      <c r="AJ807" s="15" t="s">
        <v>1674</v>
      </c>
      <c r="AK807" s="15">
        <v>8.1999999999999993</v>
      </c>
      <c r="AL807" s="14" t="s">
        <v>1792</v>
      </c>
      <c r="AM807" s="14">
        <f>10.967-5.367</f>
        <v>5.6000000000000005</v>
      </c>
      <c r="AN807" s="15">
        <v>4</v>
      </c>
      <c r="AO807" s="15">
        <v>50</v>
      </c>
      <c r="AP807" s="15">
        <v>56</v>
      </c>
      <c r="AQ807" s="14" t="s">
        <v>1813</v>
      </c>
      <c r="AR807" s="15" t="s">
        <v>1845</v>
      </c>
    </row>
    <row r="808" spans="1:44" x14ac:dyDescent="0.2">
      <c r="A808" t="s">
        <v>1608</v>
      </c>
      <c r="B808" s="15" t="s">
        <v>1672</v>
      </c>
      <c r="C808" s="15" t="s">
        <v>1675</v>
      </c>
      <c r="D808" t="s">
        <v>1603</v>
      </c>
      <c r="E808" t="s">
        <v>1604</v>
      </c>
      <c r="F808" t="s">
        <v>1840</v>
      </c>
      <c r="G808" s="15" t="s">
        <v>1694</v>
      </c>
      <c r="H808" s="14" t="s">
        <v>1694</v>
      </c>
      <c r="I808" s="16" t="s">
        <v>1841</v>
      </c>
      <c r="M808" t="s">
        <v>1671</v>
      </c>
      <c r="O808">
        <v>2011</v>
      </c>
      <c r="R808">
        <v>30</v>
      </c>
      <c r="T808" t="s">
        <v>1842</v>
      </c>
      <c r="U808" t="s">
        <v>1775</v>
      </c>
      <c r="V808" s="9" t="s">
        <v>1842</v>
      </c>
      <c r="W808">
        <v>70</v>
      </c>
      <c r="X808" s="9" t="s">
        <v>1730</v>
      </c>
      <c r="Y808" t="s">
        <v>1739</v>
      </c>
      <c r="Z808">
        <v>0</v>
      </c>
      <c r="AF808" s="14" t="s">
        <v>158</v>
      </c>
      <c r="AG808" t="s">
        <v>1843</v>
      </c>
      <c r="AH808">
        <v>10</v>
      </c>
      <c r="AI808" t="s">
        <v>158</v>
      </c>
      <c r="AJ808" s="15" t="s">
        <v>1674</v>
      </c>
      <c r="AK808" s="15">
        <v>16.189</v>
      </c>
      <c r="AL808" s="14" t="s">
        <v>1792</v>
      </c>
      <c r="AM808" s="14">
        <f>17.256-15.3</f>
        <v>1.9559999999999995</v>
      </c>
      <c r="AN808" s="15">
        <v>4</v>
      </c>
      <c r="AO808" s="15">
        <v>50</v>
      </c>
      <c r="AP808" s="15">
        <v>56</v>
      </c>
      <c r="AQ808" s="14" t="s">
        <v>1813</v>
      </c>
      <c r="AR808" s="15" t="s">
        <v>1845</v>
      </c>
    </row>
    <row r="809" spans="1:44" x14ac:dyDescent="0.2">
      <c r="A809" t="s">
        <v>1608</v>
      </c>
      <c r="B809" s="15" t="s">
        <v>1672</v>
      </c>
      <c r="C809" s="15" t="s">
        <v>1675</v>
      </c>
      <c r="D809" t="s">
        <v>1603</v>
      </c>
      <c r="E809" t="s">
        <v>1604</v>
      </c>
      <c r="F809" t="s">
        <v>1840</v>
      </c>
      <c r="G809" s="15" t="s">
        <v>1694</v>
      </c>
      <c r="H809" s="14" t="s">
        <v>1694</v>
      </c>
      <c r="I809" s="16" t="s">
        <v>1841</v>
      </c>
      <c r="M809" t="s">
        <v>1671</v>
      </c>
      <c r="O809">
        <v>2011</v>
      </c>
      <c r="R809">
        <v>30</v>
      </c>
      <c r="T809" t="s">
        <v>1842</v>
      </c>
      <c r="U809" t="s">
        <v>1775</v>
      </c>
      <c r="V809" s="9" t="s">
        <v>1842</v>
      </c>
      <c r="W809">
        <v>70</v>
      </c>
      <c r="X809" s="9" t="s">
        <v>1822</v>
      </c>
      <c r="Y809" t="s">
        <v>1739</v>
      </c>
      <c r="Z809">
        <v>0</v>
      </c>
      <c r="AF809" s="14" t="s">
        <v>158</v>
      </c>
      <c r="AG809" t="s">
        <v>1843</v>
      </c>
      <c r="AH809">
        <v>10</v>
      </c>
      <c r="AI809" t="s">
        <v>158</v>
      </c>
      <c r="AJ809" s="15" t="s">
        <v>1674</v>
      </c>
      <c r="AK809" s="15">
        <v>0</v>
      </c>
      <c r="AL809" s="14" t="s">
        <v>1792</v>
      </c>
      <c r="AM809">
        <v>0</v>
      </c>
      <c r="AN809" s="15">
        <v>4</v>
      </c>
      <c r="AO809" s="15">
        <v>50</v>
      </c>
      <c r="AP809" s="15">
        <v>56</v>
      </c>
      <c r="AQ809" s="14" t="s">
        <v>1813</v>
      </c>
      <c r="AR809" s="15" t="s">
        <v>1845</v>
      </c>
    </row>
    <row r="810" spans="1:44" x14ac:dyDescent="0.2">
      <c r="A810" t="s">
        <v>1608</v>
      </c>
      <c r="B810" s="15" t="s">
        <v>1672</v>
      </c>
      <c r="C810" s="15" t="s">
        <v>1675</v>
      </c>
      <c r="D810" t="s">
        <v>1603</v>
      </c>
      <c r="E810" t="s">
        <v>1604</v>
      </c>
      <c r="F810" t="s">
        <v>1840</v>
      </c>
      <c r="G810" s="15" t="s">
        <v>1694</v>
      </c>
      <c r="H810" s="14" t="s">
        <v>1694</v>
      </c>
      <c r="I810" s="16" t="s">
        <v>1841</v>
      </c>
      <c r="M810" t="s">
        <v>1671</v>
      </c>
      <c r="O810">
        <v>2011</v>
      </c>
      <c r="R810">
        <v>30</v>
      </c>
      <c r="T810" t="s">
        <v>1842</v>
      </c>
      <c r="U810" t="s">
        <v>1775</v>
      </c>
      <c r="V810" s="9" t="s">
        <v>1842</v>
      </c>
      <c r="W810">
        <v>70</v>
      </c>
      <c r="X810" s="9" t="s">
        <v>1820</v>
      </c>
      <c r="Y810" t="s">
        <v>1739</v>
      </c>
      <c r="Z810">
        <v>0</v>
      </c>
      <c r="AF810" s="14" t="s">
        <v>158</v>
      </c>
      <c r="AG810" t="s">
        <v>1843</v>
      </c>
      <c r="AH810">
        <v>10</v>
      </c>
      <c r="AI810" t="s">
        <v>158</v>
      </c>
      <c r="AJ810" s="15" t="s">
        <v>1674</v>
      </c>
      <c r="AK810" s="15">
        <v>0</v>
      </c>
      <c r="AL810" s="14" t="s">
        <v>1792</v>
      </c>
      <c r="AM810" s="14">
        <v>0</v>
      </c>
      <c r="AN810" s="15">
        <v>4</v>
      </c>
      <c r="AO810" s="15">
        <v>50</v>
      </c>
      <c r="AP810" s="15">
        <v>63</v>
      </c>
      <c r="AQ810" s="14" t="s">
        <v>1813</v>
      </c>
      <c r="AR810" s="15" t="s">
        <v>1845</v>
      </c>
    </row>
    <row r="811" spans="1:44" x14ac:dyDescent="0.2">
      <c r="A811" t="s">
        <v>1608</v>
      </c>
      <c r="B811" s="15" t="s">
        <v>1672</v>
      </c>
      <c r="C811" s="15" t="s">
        <v>1675</v>
      </c>
      <c r="D811" t="s">
        <v>1603</v>
      </c>
      <c r="E811" t="s">
        <v>1604</v>
      </c>
      <c r="F811" t="s">
        <v>1840</v>
      </c>
      <c r="G811" s="15" t="s">
        <v>1694</v>
      </c>
      <c r="H811" s="14" t="s">
        <v>1694</v>
      </c>
      <c r="I811" s="16" t="s">
        <v>1841</v>
      </c>
      <c r="M811" t="s">
        <v>1671</v>
      </c>
      <c r="O811">
        <v>2011</v>
      </c>
      <c r="R811">
        <v>30</v>
      </c>
      <c r="T811" t="s">
        <v>1842</v>
      </c>
      <c r="U811" t="s">
        <v>1775</v>
      </c>
      <c r="V811" s="9" t="s">
        <v>1842</v>
      </c>
      <c r="W811">
        <v>70</v>
      </c>
      <c r="X811" s="9" t="s">
        <v>1821</v>
      </c>
      <c r="Y811" t="s">
        <v>1739</v>
      </c>
      <c r="Z811">
        <v>0</v>
      </c>
      <c r="AF811" s="14" t="s">
        <v>158</v>
      </c>
      <c r="AG811" t="s">
        <v>1843</v>
      </c>
      <c r="AH811">
        <v>10</v>
      </c>
      <c r="AI811" t="s">
        <v>158</v>
      </c>
      <c r="AJ811" s="15" t="s">
        <v>1674</v>
      </c>
      <c r="AK811" s="15">
        <v>8.1999999999999993</v>
      </c>
      <c r="AL811" s="14" t="s">
        <v>1792</v>
      </c>
      <c r="AM811" s="14">
        <f>10.878-5.367</f>
        <v>5.5110000000000001</v>
      </c>
      <c r="AN811" s="15">
        <v>4</v>
      </c>
      <c r="AO811" s="15">
        <v>50</v>
      </c>
      <c r="AP811" s="15">
        <v>63</v>
      </c>
      <c r="AQ811" s="14" t="s">
        <v>1813</v>
      </c>
      <c r="AR811" s="15" t="s">
        <v>1845</v>
      </c>
    </row>
    <row r="812" spans="1:44" x14ac:dyDescent="0.2">
      <c r="A812" t="s">
        <v>1608</v>
      </c>
      <c r="B812" s="15" t="s">
        <v>1672</v>
      </c>
      <c r="C812" s="15" t="s">
        <v>1675</v>
      </c>
      <c r="D812" t="s">
        <v>1603</v>
      </c>
      <c r="E812" t="s">
        <v>1604</v>
      </c>
      <c r="F812" t="s">
        <v>1840</v>
      </c>
      <c r="G812" s="15" t="s">
        <v>1694</v>
      </c>
      <c r="H812" s="14" t="s">
        <v>1694</v>
      </c>
      <c r="I812" s="16" t="s">
        <v>1841</v>
      </c>
      <c r="M812" t="s">
        <v>1671</v>
      </c>
      <c r="O812">
        <v>2011</v>
      </c>
      <c r="R812">
        <v>30</v>
      </c>
      <c r="T812" t="s">
        <v>1842</v>
      </c>
      <c r="U812" t="s">
        <v>1775</v>
      </c>
      <c r="V812" s="9" t="s">
        <v>1842</v>
      </c>
      <c r="W812">
        <v>70</v>
      </c>
      <c r="X812" s="9" t="s">
        <v>1730</v>
      </c>
      <c r="Y812" t="s">
        <v>1739</v>
      </c>
      <c r="Z812">
        <v>0</v>
      </c>
      <c r="AF812" s="14" t="s">
        <v>158</v>
      </c>
      <c r="AG812" t="s">
        <v>1843</v>
      </c>
      <c r="AH812">
        <v>10</v>
      </c>
      <c r="AI812" t="s">
        <v>158</v>
      </c>
      <c r="AJ812" s="15" t="s">
        <v>1674</v>
      </c>
      <c r="AK812" s="15">
        <v>16.132999999999999</v>
      </c>
      <c r="AL812" s="14" t="s">
        <v>1792</v>
      </c>
      <c r="AM812" s="14">
        <f>17.278-15.056</f>
        <v>2.2219999999999995</v>
      </c>
      <c r="AN812" s="15">
        <v>4</v>
      </c>
      <c r="AO812" s="15">
        <v>50</v>
      </c>
      <c r="AP812" s="15">
        <v>63</v>
      </c>
      <c r="AQ812" s="14" t="s">
        <v>1813</v>
      </c>
      <c r="AR812" s="15" t="s">
        <v>1845</v>
      </c>
    </row>
    <row r="813" spans="1:44" x14ac:dyDescent="0.2">
      <c r="A813" t="s">
        <v>1608</v>
      </c>
      <c r="B813" s="15" t="s">
        <v>1672</v>
      </c>
      <c r="C813" s="15" t="s">
        <v>1675</v>
      </c>
      <c r="D813" t="s">
        <v>1603</v>
      </c>
      <c r="E813" t="s">
        <v>1604</v>
      </c>
      <c r="F813" t="s">
        <v>1840</v>
      </c>
      <c r="G813" s="15" t="s">
        <v>1694</v>
      </c>
      <c r="H813" s="14" t="s">
        <v>1694</v>
      </c>
      <c r="I813" s="16" t="s">
        <v>1841</v>
      </c>
      <c r="M813" t="s">
        <v>1671</v>
      </c>
      <c r="O813">
        <v>2011</v>
      </c>
      <c r="R813">
        <v>30</v>
      </c>
      <c r="T813" t="s">
        <v>1842</v>
      </c>
      <c r="U813" t="s">
        <v>1775</v>
      </c>
      <c r="V813" s="9" t="s">
        <v>1842</v>
      </c>
      <c r="W813">
        <v>70</v>
      </c>
      <c r="X813" s="9" t="s">
        <v>1822</v>
      </c>
      <c r="Y813" t="s">
        <v>1739</v>
      </c>
      <c r="Z813">
        <v>0</v>
      </c>
      <c r="AF813" s="14" t="s">
        <v>158</v>
      </c>
      <c r="AG813" t="s">
        <v>1843</v>
      </c>
      <c r="AH813">
        <v>10</v>
      </c>
      <c r="AI813" t="s">
        <v>158</v>
      </c>
      <c r="AJ813" s="15" t="s">
        <v>1674</v>
      </c>
      <c r="AK813" s="15">
        <v>0</v>
      </c>
      <c r="AL813" s="14" t="s">
        <v>1792</v>
      </c>
      <c r="AM813">
        <v>0</v>
      </c>
      <c r="AN813" s="15">
        <v>4</v>
      </c>
      <c r="AO813" s="15">
        <v>50</v>
      </c>
      <c r="AP813" s="15">
        <v>63</v>
      </c>
      <c r="AQ813" s="14" t="s">
        <v>1813</v>
      </c>
      <c r="AR813" s="15" t="s">
        <v>1845</v>
      </c>
    </row>
    <row r="814" spans="1:44" x14ac:dyDescent="0.2">
      <c r="A814" t="s">
        <v>1608</v>
      </c>
      <c r="B814" s="15" t="s">
        <v>1672</v>
      </c>
      <c r="C814" s="15" t="s">
        <v>1675</v>
      </c>
      <c r="D814" t="s">
        <v>1603</v>
      </c>
      <c r="E814" t="s">
        <v>1604</v>
      </c>
      <c r="F814" t="s">
        <v>1840</v>
      </c>
      <c r="G814" s="15" t="s">
        <v>1694</v>
      </c>
      <c r="H814" s="14" t="s">
        <v>1694</v>
      </c>
      <c r="I814" s="16" t="s">
        <v>1841</v>
      </c>
      <c r="M814" t="s">
        <v>1671</v>
      </c>
      <c r="O814">
        <v>2011</v>
      </c>
      <c r="R814">
        <v>30</v>
      </c>
      <c r="T814" t="s">
        <v>1842</v>
      </c>
      <c r="U814" t="s">
        <v>1775</v>
      </c>
      <c r="V814" s="9" t="s">
        <v>1842</v>
      </c>
      <c r="W814">
        <v>70</v>
      </c>
      <c r="X814" s="9" t="s">
        <v>1820</v>
      </c>
      <c r="Y814" t="s">
        <v>1739</v>
      </c>
      <c r="Z814">
        <v>0</v>
      </c>
      <c r="AF814" s="14" t="s">
        <v>158</v>
      </c>
      <c r="AG814" t="s">
        <v>1843</v>
      </c>
      <c r="AH814">
        <v>10</v>
      </c>
      <c r="AI814" t="s">
        <v>158</v>
      </c>
      <c r="AJ814" s="15" t="s">
        <v>1674</v>
      </c>
      <c r="AK814" s="15">
        <v>0</v>
      </c>
      <c r="AL814" s="14" t="s">
        <v>1792</v>
      </c>
      <c r="AM814" s="14">
        <v>0</v>
      </c>
      <c r="AN814" s="15">
        <v>4</v>
      </c>
      <c r="AO814" s="15">
        <v>50</v>
      </c>
      <c r="AP814" s="15">
        <v>70</v>
      </c>
      <c r="AQ814" s="14" t="s">
        <v>1813</v>
      </c>
      <c r="AR814" s="15" t="s">
        <v>1845</v>
      </c>
    </row>
    <row r="815" spans="1:44" x14ac:dyDescent="0.2">
      <c r="A815" t="s">
        <v>1608</v>
      </c>
      <c r="B815" s="15" t="s">
        <v>1672</v>
      </c>
      <c r="C815" s="15" t="s">
        <v>1675</v>
      </c>
      <c r="D815" t="s">
        <v>1603</v>
      </c>
      <c r="E815" t="s">
        <v>1604</v>
      </c>
      <c r="F815" t="s">
        <v>1840</v>
      </c>
      <c r="G815" s="15" t="s">
        <v>1694</v>
      </c>
      <c r="H815" s="14" t="s">
        <v>1694</v>
      </c>
      <c r="I815" s="16" t="s">
        <v>1841</v>
      </c>
      <c r="M815" t="s">
        <v>1671</v>
      </c>
      <c r="O815">
        <v>2011</v>
      </c>
      <c r="R815">
        <v>30</v>
      </c>
      <c r="T815" t="s">
        <v>1842</v>
      </c>
      <c r="U815" t="s">
        <v>1775</v>
      </c>
      <c r="V815" s="9" t="s">
        <v>1842</v>
      </c>
      <c r="W815">
        <v>70</v>
      </c>
      <c r="X815" s="9" t="s">
        <v>1821</v>
      </c>
      <c r="Y815" t="s">
        <v>1739</v>
      </c>
      <c r="Z815">
        <v>0</v>
      </c>
      <c r="AF815" s="14" t="s">
        <v>158</v>
      </c>
      <c r="AG815" t="s">
        <v>1843</v>
      </c>
      <c r="AH815">
        <v>10</v>
      </c>
      <c r="AI815" t="s">
        <v>158</v>
      </c>
      <c r="AJ815" s="15" t="s">
        <v>1674</v>
      </c>
      <c r="AK815" s="15">
        <v>8.2669999999999995</v>
      </c>
      <c r="AL815" s="14" t="s">
        <v>1792</v>
      </c>
      <c r="AM815" s="14">
        <f>10.967-5.278</f>
        <v>5.6890000000000009</v>
      </c>
      <c r="AN815" s="15">
        <v>4</v>
      </c>
      <c r="AO815" s="15">
        <v>50</v>
      </c>
      <c r="AP815" s="15">
        <v>70</v>
      </c>
      <c r="AQ815" s="14" t="s">
        <v>1813</v>
      </c>
      <c r="AR815" s="15" t="s">
        <v>1845</v>
      </c>
    </row>
    <row r="816" spans="1:44" x14ac:dyDescent="0.2">
      <c r="A816" t="s">
        <v>1608</v>
      </c>
      <c r="B816" s="15" t="s">
        <v>1672</v>
      </c>
      <c r="C816" s="15" t="s">
        <v>1675</v>
      </c>
      <c r="D816" t="s">
        <v>1603</v>
      </c>
      <c r="E816" t="s">
        <v>1604</v>
      </c>
      <c r="F816" t="s">
        <v>1840</v>
      </c>
      <c r="G816" s="15" t="s">
        <v>1694</v>
      </c>
      <c r="H816" s="14" t="s">
        <v>1694</v>
      </c>
      <c r="I816" s="16" t="s">
        <v>1841</v>
      </c>
      <c r="M816" t="s">
        <v>1671</v>
      </c>
      <c r="O816">
        <v>2011</v>
      </c>
      <c r="R816">
        <v>30</v>
      </c>
      <c r="T816" t="s">
        <v>1842</v>
      </c>
      <c r="U816" t="s">
        <v>1775</v>
      </c>
      <c r="V816" s="9" t="s">
        <v>1842</v>
      </c>
      <c r="W816">
        <v>70</v>
      </c>
      <c r="X816" s="9" t="s">
        <v>1730</v>
      </c>
      <c r="Y816" t="s">
        <v>1739</v>
      </c>
      <c r="Z816">
        <v>0</v>
      </c>
      <c r="AF816" s="14" t="s">
        <v>158</v>
      </c>
      <c r="AG816" t="s">
        <v>1843</v>
      </c>
      <c r="AH816">
        <v>10</v>
      </c>
      <c r="AI816" t="s">
        <v>158</v>
      </c>
      <c r="AJ816" s="15" t="s">
        <v>1674</v>
      </c>
      <c r="AK816" s="15">
        <v>16.3</v>
      </c>
      <c r="AL816" s="14" t="s">
        <v>1792</v>
      </c>
      <c r="AM816" s="14">
        <f>17.278-15.322</f>
        <v>1.9559999999999995</v>
      </c>
      <c r="AN816" s="15">
        <v>4</v>
      </c>
      <c r="AO816" s="15">
        <v>50</v>
      </c>
      <c r="AP816" s="15">
        <v>70</v>
      </c>
      <c r="AQ816" s="14" t="s">
        <v>1813</v>
      </c>
      <c r="AR816" s="15" t="s">
        <v>1845</v>
      </c>
    </row>
    <row r="817" spans="1:44" x14ac:dyDescent="0.2">
      <c r="A817" t="s">
        <v>1608</v>
      </c>
      <c r="B817" s="15" t="s">
        <v>1672</v>
      </c>
      <c r="C817" s="15" t="s">
        <v>1675</v>
      </c>
      <c r="D817" t="s">
        <v>1603</v>
      </c>
      <c r="E817" t="s">
        <v>1604</v>
      </c>
      <c r="F817" t="s">
        <v>1840</v>
      </c>
      <c r="G817" s="15" t="s">
        <v>1694</v>
      </c>
      <c r="H817" s="14" t="s">
        <v>1694</v>
      </c>
      <c r="I817" s="16" t="s">
        <v>1841</v>
      </c>
      <c r="M817" t="s">
        <v>1671</v>
      </c>
      <c r="O817">
        <v>2011</v>
      </c>
      <c r="R817">
        <v>30</v>
      </c>
      <c r="T817" t="s">
        <v>1842</v>
      </c>
      <c r="U817" t="s">
        <v>1775</v>
      </c>
      <c r="V817" s="9" t="s">
        <v>1842</v>
      </c>
      <c r="W817">
        <v>70</v>
      </c>
      <c r="X817" s="9" t="s">
        <v>1822</v>
      </c>
      <c r="Y817" t="s">
        <v>1739</v>
      </c>
      <c r="Z817">
        <v>0</v>
      </c>
      <c r="AF817" s="14" t="s">
        <v>158</v>
      </c>
      <c r="AG817" t="s">
        <v>1843</v>
      </c>
      <c r="AH817">
        <v>10</v>
      </c>
      <c r="AI817" t="s">
        <v>158</v>
      </c>
      <c r="AJ817" s="15" t="s">
        <v>1674</v>
      </c>
      <c r="AK817" s="15">
        <v>0</v>
      </c>
      <c r="AL817" s="14" t="s">
        <v>1792</v>
      </c>
      <c r="AM817">
        <v>0</v>
      </c>
      <c r="AN817" s="15">
        <v>4</v>
      </c>
      <c r="AO817" s="15">
        <v>50</v>
      </c>
      <c r="AP817" s="15">
        <v>70</v>
      </c>
      <c r="AQ817" s="14" t="s">
        <v>1813</v>
      </c>
      <c r="AR817" s="15" t="s">
        <v>1845</v>
      </c>
    </row>
    <row r="818" spans="1:44" x14ac:dyDescent="0.2">
      <c r="A818" t="s">
        <v>1608</v>
      </c>
      <c r="B818" s="15" t="s">
        <v>1672</v>
      </c>
      <c r="C818" s="15" t="s">
        <v>1675</v>
      </c>
      <c r="D818" t="s">
        <v>1603</v>
      </c>
      <c r="E818" t="s">
        <v>1604</v>
      </c>
      <c r="F818" t="s">
        <v>1840</v>
      </c>
      <c r="G818" s="15" t="s">
        <v>1694</v>
      </c>
      <c r="H818" s="14" t="s">
        <v>1694</v>
      </c>
      <c r="I818" s="16" t="s">
        <v>1841</v>
      </c>
      <c r="M818" t="s">
        <v>1671</v>
      </c>
      <c r="O818">
        <v>2011</v>
      </c>
      <c r="R818">
        <v>30</v>
      </c>
      <c r="T818" t="s">
        <v>1842</v>
      </c>
      <c r="U818" t="s">
        <v>1775</v>
      </c>
      <c r="V818" s="9" t="s">
        <v>1842</v>
      </c>
      <c r="W818">
        <v>70</v>
      </c>
      <c r="X818" s="9" t="s">
        <v>1730</v>
      </c>
      <c r="Y818" t="s">
        <v>1739</v>
      </c>
      <c r="Z818">
        <v>0</v>
      </c>
      <c r="AF818" s="14" t="s">
        <v>158</v>
      </c>
      <c r="AG818" t="s">
        <v>1843</v>
      </c>
      <c r="AH818">
        <v>10</v>
      </c>
      <c r="AI818" t="s">
        <v>158</v>
      </c>
      <c r="AJ818" s="15" t="s">
        <v>1674</v>
      </c>
      <c r="AK818" s="15">
        <v>0</v>
      </c>
      <c r="AL818" s="14" t="s">
        <v>1792</v>
      </c>
      <c r="AM818" s="14">
        <v>0</v>
      </c>
      <c r="AN818" s="15">
        <v>4</v>
      </c>
      <c r="AO818" s="15">
        <v>50</v>
      </c>
      <c r="AP818" s="15">
        <v>77</v>
      </c>
      <c r="AQ818" s="14" t="s">
        <v>1813</v>
      </c>
      <c r="AR818" s="15" t="s">
        <v>1845</v>
      </c>
    </row>
    <row r="819" spans="1:44" x14ac:dyDescent="0.2">
      <c r="A819" t="s">
        <v>1608</v>
      </c>
      <c r="B819" s="15" t="s">
        <v>1672</v>
      </c>
      <c r="C819" s="15" t="s">
        <v>1675</v>
      </c>
      <c r="D819" t="s">
        <v>1603</v>
      </c>
      <c r="E819" t="s">
        <v>1604</v>
      </c>
      <c r="F819" t="s">
        <v>1840</v>
      </c>
      <c r="G819" s="15" t="s">
        <v>1694</v>
      </c>
      <c r="H819" s="14" t="s">
        <v>1694</v>
      </c>
      <c r="I819" s="16" t="s">
        <v>1841</v>
      </c>
      <c r="M819" t="s">
        <v>1671</v>
      </c>
      <c r="O819">
        <v>2011</v>
      </c>
      <c r="R819">
        <v>30</v>
      </c>
      <c r="T819" t="s">
        <v>1842</v>
      </c>
      <c r="U819" t="s">
        <v>1775</v>
      </c>
      <c r="V819" s="9" t="s">
        <v>1842</v>
      </c>
      <c r="W819">
        <v>70</v>
      </c>
      <c r="X819" s="9" t="s">
        <v>1821</v>
      </c>
      <c r="Y819" t="s">
        <v>1739</v>
      </c>
      <c r="Z819">
        <v>0</v>
      </c>
      <c r="AF819" s="14" t="s">
        <v>158</v>
      </c>
      <c r="AG819" t="s">
        <v>1843</v>
      </c>
      <c r="AH819">
        <v>10</v>
      </c>
      <c r="AI819" t="s">
        <v>158</v>
      </c>
      <c r="AJ819" s="15" t="s">
        <v>1674</v>
      </c>
      <c r="AK819" s="15">
        <v>8.4670000000000005</v>
      </c>
      <c r="AL819" s="14" t="s">
        <v>1792</v>
      </c>
      <c r="AM819" s="14">
        <f>11.678-5.189</f>
        <v>6.4890000000000008</v>
      </c>
      <c r="AN819" s="15">
        <v>4</v>
      </c>
      <c r="AO819" s="15">
        <v>50</v>
      </c>
      <c r="AP819" s="15">
        <v>77</v>
      </c>
      <c r="AQ819" s="14" t="s">
        <v>1813</v>
      </c>
      <c r="AR819" s="15" t="s">
        <v>1845</v>
      </c>
    </row>
    <row r="820" spans="1:44" x14ac:dyDescent="0.2">
      <c r="A820" t="s">
        <v>1608</v>
      </c>
      <c r="B820" s="15" t="s">
        <v>1672</v>
      </c>
      <c r="C820" s="15" t="s">
        <v>1675</v>
      </c>
      <c r="D820" t="s">
        <v>1603</v>
      </c>
      <c r="E820" t="s">
        <v>1604</v>
      </c>
      <c r="F820" t="s">
        <v>1840</v>
      </c>
      <c r="G820" s="15" t="s">
        <v>1694</v>
      </c>
      <c r="H820" s="14" t="s">
        <v>1694</v>
      </c>
      <c r="I820" s="16" t="s">
        <v>1841</v>
      </c>
      <c r="M820" t="s">
        <v>1671</v>
      </c>
      <c r="O820">
        <v>2011</v>
      </c>
      <c r="R820">
        <v>30</v>
      </c>
      <c r="T820" t="s">
        <v>1842</v>
      </c>
      <c r="U820" t="s">
        <v>1775</v>
      </c>
      <c r="V820" s="9" t="s">
        <v>1842</v>
      </c>
      <c r="W820">
        <v>70</v>
      </c>
      <c r="X820" s="9" t="s">
        <v>1820</v>
      </c>
      <c r="Y820" t="s">
        <v>1739</v>
      </c>
      <c r="Z820">
        <v>0</v>
      </c>
      <c r="AF820" s="14" t="s">
        <v>158</v>
      </c>
      <c r="AG820" t="s">
        <v>1843</v>
      </c>
      <c r="AH820">
        <v>10</v>
      </c>
      <c r="AI820" t="s">
        <v>158</v>
      </c>
      <c r="AJ820" s="15" t="s">
        <v>1674</v>
      </c>
      <c r="AK820" s="15">
        <v>16.2</v>
      </c>
      <c r="AL820" s="14" t="s">
        <v>1792</v>
      </c>
      <c r="AM820" s="14">
        <f>17.278-15.233</f>
        <v>2.0449999999999982</v>
      </c>
      <c r="AN820" s="15">
        <v>4</v>
      </c>
      <c r="AO820" s="15">
        <v>50</v>
      </c>
      <c r="AP820" s="15">
        <v>77</v>
      </c>
      <c r="AQ820" s="14" t="s">
        <v>1813</v>
      </c>
      <c r="AR820" s="15" t="s">
        <v>1845</v>
      </c>
    </row>
    <row r="821" spans="1:44" x14ac:dyDescent="0.2">
      <c r="A821" t="s">
        <v>1608</v>
      </c>
      <c r="B821" s="15" t="s">
        <v>1672</v>
      </c>
      <c r="C821" s="15" t="s">
        <v>1675</v>
      </c>
      <c r="D821" t="s">
        <v>1603</v>
      </c>
      <c r="E821" t="s">
        <v>1604</v>
      </c>
      <c r="F821" t="s">
        <v>1840</v>
      </c>
      <c r="G821" s="15" t="s">
        <v>1694</v>
      </c>
      <c r="H821" s="14" t="s">
        <v>1694</v>
      </c>
      <c r="I821" s="16" t="s">
        <v>1841</v>
      </c>
      <c r="M821" t="s">
        <v>1671</v>
      </c>
      <c r="O821">
        <v>2011</v>
      </c>
      <c r="R821">
        <v>30</v>
      </c>
      <c r="T821" t="s">
        <v>1842</v>
      </c>
      <c r="U821" t="s">
        <v>1775</v>
      </c>
      <c r="V821" s="9" t="s">
        <v>1842</v>
      </c>
      <c r="W821">
        <v>70</v>
      </c>
      <c r="X821" s="9" t="s">
        <v>1822</v>
      </c>
      <c r="Y821" t="s">
        <v>1739</v>
      </c>
      <c r="Z821">
        <v>0</v>
      </c>
      <c r="AF821" s="14" t="s">
        <v>158</v>
      </c>
      <c r="AG821" t="s">
        <v>1843</v>
      </c>
      <c r="AH821">
        <v>10</v>
      </c>
      <c r="AI821" t="s">
        <v>158</v>
      </c>
      <c r="AJ821" s="15" t="s">
        <v>1674</v>
      </c>
      <c r="AK821" s="15">
        <v>0.38900000000000001</v>
      </c>
      <c r="AL821" s="14" t="s">
        <v>1792</v>
      </c>
      <c r="AM821">
        <f>1.544-0.389</f>
        <v>1.155</v>
      </c>
      <c r="AN821" s="15">
        <v>4</v>
      </c>
      <c r="AO821" s="15">
        <v>50</v>
      </c>
      <c r="AP821" s="15">
        <v>77</v>
      </c>
      <c r="AQ821" s="14" t="s">
        <v>1813</v>
      </c>
      <c r="AR821" s="15" t="s">
        <v>1845</v>
      </c>
    </row>
    <row r="822" spans="1:44" x14ac:dyDescent="0.2">
      <c r="A822" t="s">
        <v>1608</v>
      </c>
      <c r="B822" s="15" t="s">
        <v>1672</v>
      </c>
      <c r="C822" s="15" t="s">
        <v>1675</v>
      </c>
      <c r="D822" t="s">
        <v>1603</v>
      </c>
      <c r="E822" t="s">
        <v>1604</v>
      </c>
      <c r="F822" t="s">
        <v>1840</v>
      </c>
      <c r="G822" s="15" t="s">
        <v>1694</v>
      </c>
      <c r="H822" s="14" t="s">
        <v>1694</v>
      </c>
      <c r="I822" s="16" t="s">
        <v>1841</v>
      </c>
      <c r="M822" t="s">
        <v>1671</v>
      </c>
      <c r="O822">
        <v>2011</v>
      </c>
      <c r="R822">
        <v>30</v>
      </c>
      <c r="T822" t="s">
        <v>1842</v>
      </c>
      <c r="U822" t="s">
        <v>1775</v>
      </c>
      <c r="V822" s="9" t="s">
        <v>1842</v>
      </c>
      <c r="W822">
        <v>70</v>
      </c>
      <c r="X822" s="9" t="s">
        <v>1730</v>
      </c>
      <c r="Y822" t="s">
        <v>1739</v>
      </c>
      <c r="Z822">
        <v>0</v>
      </c>
      <c r="AF822" s="14" t="s">
        <v>158</v>
      </c>
      <c r="AG822" t="s">
        <v>1843</v>
      </c>
      <c r="AH822">
        <v>10</v>
      </c>
      <c r="AI822" t="s">
        <v>158</v>
      </c>
      <c r="AJ822" s="15" t="s">
        <v>1674</v>
      </c>
      <c r="AK822" s="15">
        <v>0</v>
      </c>
      <c r="AL822" s="14" t="s">
        <v>1792</v>
      </c>
      <c r="AM822" s="14">
        <v>0</v>
      </c>
      <c r="AN822" s="15">
        <v>4</v>
      </c>
      <c r="AO822" s="15">
        <v>50</v>
      </c>
      <c r="AP822" s="15">
        <v>84</v>
      </c>
      <c r="AQ822" s="14" t="s">
        <v>1813</v>
      </c>
      <c r="AR822" s="15" t="s">
        <v>1845</v>
      </c>
    </row>
    <row r="823" spans="1:44" x14ac:dyDescent="0.2">
      <c r="A823" t="s">
        <v>1608</v>
      </c>
      <c r="B823" s="15" t="s">
        <v>1672</v>
      </c>
      <c r="C823" s="15" t="s">
        <v>1675</v>
      </c>
      <c r="D823" t="s">
        <v>1603</v>
      </c>
      <c r="E823" t="s">
        <v>1604</v>
      </c>
      <c r="F823" t="s">
        <v>1840</v>
      </c>
      <c r="G823" s="15" t="s">
        <v>1694</v>
      </c>
      <c r="H823" s="14" t="s">
        <v>1694</v>
      </c>
      <c r="I823" s="16" t="s">
        <v>1841</v>
      </c>
      <c r="M823" t="s">
        <v>1671</v>
      </c>
      <c r="O823">
        <v>2011</v>
      </c>
      <c r="R823">
        <v>30</v>
      </c>
      <c r="T823" t="s">
        <v>1842</v>
      </c>
      <c r="U823" t="s">
        <v>1775</v>
      </c>
      <c r="V823" s="9" t="s">
        <v>1842</v>
      </c>
      <c r="W823">
        <v>70</v>
      </c>
      <c r="X823" s="9" t="s">
        <v>1821</v>
      </c>
      <c r="Y823" t="s">
        <v>1739</v>
      </c>
      <c r="Z823">
        <v>0</v>
      </c>
      <c r="AF823" s="14" t="s">
        <v>158</v>
      </c>
      <c r="AG823" t="s">
        <v>1843</v>
      </c>
      <c r="AH823">
        <v>10</v>
      </c>
      <c r="AI823" t="s">
        <v>158</v>
      </c>
      <c r="AJ823" s="15" t="s">
        <v>1674</v>
      </c>
      <c r="AK823" s="15">
        <v>8.5329999999999995</v>
      </c>
      <c r="AL823" s="14" t="s">
        <v>1792</v>
      </c>
      <c r="AM823" s="14">
        <f>11.767-5.278</f>
        <v>6.4889999999999999</v>
      </c>
      <c r="AN823" s="15">
        <v>4</v>
      </c>
      <c r="AO823" s="15">
        <v>50</v>
      </c>
      <c r="AP823" s="15">
        <v>84</v>
      </c>
      <c r="AQ823" s="14" t="s">
        <v>1813</v>
      </c>
      <c r="AR823" s="15" t="s">
        <v>1845</v>
      </c>
    </row>
    <row r="824" spans="1:44" x14ac:dyDescent="0.2">
      <c r="A824" t="s">
        <v>1608</v>
      </c>
      <c r="B824" s="15" t="s">
        <v>1672</v>
      </c>
      <c r="C824" s="15" t="s">
        <v>1675</v>
      </c>
      <c r="D824" t="s">
        <v>1603</v>
      </c>
      <c r="E824" t="s">
        <v>1604</v>
      </c>
      <c r="F824" t="s">
        <v>1840</v>
      </c>
      <c r="G824" s="15" t="s">
        <v>1694</v>
      </c>
      <c r="H824" s="14" t="s">
        <v>1694</v>
      </c>
      <c r="I824" s="16" t="s">
        <v>1841</v>
      </c>
      <c r="M824" t="s">
        <v>1671</v>
      </c>
      <c r="O824">
        <v>2011</v>
      </c>
      <c r="R824">
        <v>30</v>
      </c>
      <c r="T824" t="s">
        <v>1842</v>
      </c>
      <c r="U824" t="s">
        <v>1775</v>
      </c>
      <c r="V824" s="9" t="s">
        <v>1842</v>
      </c>
      <c r="W824">
        <v>70</v>
      </c>
      <c r="X824" s="9" t="s">
        <v>1820</v>
      </c>
      <c r="Y824" t="s">
        <v>1739</v>
      </c>
      <c r="Z824">
        <v>0</v>
      </c>
      <c r="AF824" s="14" t="s">
        <v>158</v>
      </c>
      <c r="AG824" t="s">
        <v>1843</v>
      </c>
      <c r="AH824">
        <v>10</v>
      </c>
      <c r="AI824" t="s">
        <v>158</v>
      </c>
      <c r="AJ824" s="15" t="s">
        <v>1674</v>
      </c>
      <c r="AK824" s="15">
        <v>16.2</v>
      </c>
      <c r="AL824" s="14" t="s">
        <v>1792</v>
      </c>
      <c r="AM824" s="14">
        <f>17.278-15.411</f>
        <v>1.8669999999999991</v>
      </c>
      <c r="AN824" s="15">
        <v>4</v>
      </c>
      <c r="AO824" s="15">
        <v>50</v>
      </c>
      <c r="AP824" s="15">
        <v>84</v>
      </c>
      <c r="AQ824" s="14" t="s">
        <v>1813</v>
      </c>
      <c r="AR824" s="15" t="s">
        <v>1845</v>
      </c>
    </row>
    <row r="825" spans="1:44" x14ac:dyDescent="0.2">
      <c r="A825" t="s">
        <v>1608</v>
      </c>
      <c r="B825" s="15" t="s">
        <v>1672</v>
      </c>
      <c r="C825" s="15" t="s">
        <v>1675</v>
      </c>
      <c r="D825" t="s">
        <v>1603</v>
      </c>
      <c r="E825" t="s">
        <v>1604</v>
      </c>
      <c r="F825" t="s">
        <v>1840</v>
      </c>
      <c r="G825" s="15" t="s">
        <v>1694</v>
      </c>
      <c r="H825" s="14" t="s">
        <v>1694</v>
      </c>
      <c r="I825" s="16" t="s">
        <v>1841</v>
      </c>
      <c r="M825" t="s">
        <v>1671</v>
      </c>
      <c r="O825">
        <v>2011</v>
      </c>
      <c r="R825">
        <v>30</v>
      </c>
      <c r="T825" t="s">
        <v>1842</v>
      </c>
      <c r="U825" t="s">
        <v>1775</v>
      </c>
      <c r="V825" s="9" t="s">
        <v>1842</v>
      </c>
      <c r="W825">
        <v>70</v>
      </c>
      <c r="X825" s="9" t="s">
        <v>1822</v>
      </c>
      <c r="Y825" t="s">
        <v>1739</v>
      </c>
      <c r="Z825">
        <v>0</v>
      </c>
      <c r="AF825" s="14" t="s">
        <v>158</v>
      </c>
      <c r="AG825" t="s">
        <v>1843</v>
      </c>
      <c r="AH825">
        <v>10</v>
      </c>
      <c r="AI825" t="s">
        <v>158</v>
      </c>
      <c r="AJ825" s="15" t="s">
        <v>1674</v>
      </c>
      <c r="AK825" s="15">
        <v>0.38900000000000001</v>
      </c>
      <c r="AL825" s="14" t="s">
        <v>1792</v>
      </c>
      <c r="AM825">
        <f>1.544-0.389</f>
        <v>1.155</v>
      </c>
      <c r="AN825" s="15">
        <v>4</v>
      </c>
      <c r="AO825" s="15">
        <v>50</v>
      </c>
      <c r="AP825" s="15">
        <v>84</v>
      </c>
      <c r="AQ825" s="14" t="s">
        <v>1813</v>
      </c>
      <c r="AR825" s="15" t="s">
        <v>1845</v>
      </c>
    </row>
    <row r="826" spans="1:44" x14ac:dyDescent="0.2">
      <c r="A826" t="s">
        <v>1608</v>
      </c>
      <c r="B826" s="15" t="s">
        <v>1672</v>
      </c>
      <c r="C826" s="15" t="s">
        <v>1675</v>
      </c>
      <c r="D826" t="s">
        <v>1603</v>
      </c>
      <c r="E826" t="s">
        <v>1604</v>
      </c>
      <c r="F826" t="s">
        <v>1840</v>
      </c>
      <c r="G826" s="15" t="s">
        <v>1694</v>
      </c>
      <c r="H826" s="14" t="s">
        <v>1694</v>
      </c>
      <c r="I826" s="16" t="s">
        <v>1841</v>
      </c>
      <c r="M826" t="s">
        <v>1671</v>
      </c>
      <c r="O826">
        <v>2011</v>
      </c>
      <c r="R826">
        <v>30</v>
      </c>
      <c r="T826" t="s">
        <v>1842</v>
      </c>
      <c r="U826" t="s">
        <v>1775</v>
      </c>
      <c r="V826" s="9" t="s">
        <v>1842</v>
      </c>
      <c r="W826">
        <v>70</v>
      </c>
      <c r="X826" s="9" t="s">
        <v>1730</v>
      </c>
      <c r="Y826" t="s">
        <v>1739</v>
      </c>
      <c r="Z826">
        <v>0</v>
      </c>
      <c r="AF826" s="14" t="s">
        <v>158</v>
      </c>
      <c r="AG826" t="s">
        <v>1843</v>
      </c>
      <c r="AH826">
        <v>10</v>
      </c>
      <c r="AI826" t="s">
        <v>158</v>
      </c>
      <c r="AJ826" s="15" t="s">
        <v>1674</v>
      </c>
      <c r="AK826" s="15">
        <v>0</v>
      </c>
      <c r="AL826" s="14" t="s">
        <v>1792</v>
      </c>
      <c r="AM826" s="14">
        <v>0</v>
      </c>
      <c r="AN826" s="15">
        <v>4</v>
      </c>
      <c r="AO826" s="15">
        <v>50</v>
      </c>
      <c r="AP826" s="15">
        <v>91</v>
      </c>
      <c r="AQ826" s="14" t="s">
        <v>1813</v>
      </c>
      <c r="AR826" s="15" t="s">
        <v>1845</v>
      </c>
    </row>
    <row r="827" spans="1:44" x14ac:dyDescent="0.2">
      <c r="A827" t="s">
        <v>1608</v>
      </c>
      <c r="B827" s="15" t="s">
        <v>1672</v>
      </c>
      <c r="C827" s="15" t="s">
        <v>1675</v>
      </c>
      <c r="D827" t="s">
        <v>1603</v>
      </c>
      <c r="E827" t="s">
        <v>1604</v>
      </c>
      <c r="F827" t="s">
        <v>1840</v>
      </c>
      <c r="G827" s="15" t="s">
        <v>1694</v>
      </c>
      <c r="H827" s="14" t="s">
        <v>1694</v>
      </c>
      <c r="I827" s="16" t="s">
        <v>1841</v>
      </c>
      <c r="M827" t="s">
        <v>1671</v>
      </c>
      <c r="O827">
        <v>2011</v>
      </c>
      <c r="R827">
        <v>30</v>
      </c>
      <c r="T827" t="s">
        <v>1842</v>
      </c>
      <c r="U827" t="s">
        <v>1775</v>
      </c>
      <c r="V827" s="9" t="s">
        <v>1842</v>
      </c>
      <c r="W827">
        <v>70</v>
      </c>
      <c r="X827" s="9" t="s">
        <v>1821</v>
      </c>
      <c r="Y827" t="s">
        <v>1739</v>
      </c>
      <c r="Z827">
        <v>0</v>
      </c>
      <c r="AF827" s="14" t="s">
        <v>158</v>
      </c>
      <c r="AG827" t="s">
        <v>1843</v>
      </c>
      <c r="AH827">
        <v>10</v>
      </c>
      <c r="AI827" t="s">
        <v>158</v>
      </c>
      <c r="AJ827" s="15" t="s">
        <v>1674</v>
      </c>
      <c r="AK827" s="15">
        <v>8.6669999999999998</v>
      </c>
      <c r="AL827" s="14" t="s">
        <v>1792</v>
      </c>
      <c r="AM827" s="14">
        <f>11.944-5.367</f>
        <v>6.5770000000000008</v>
      </c>
      <c r="AN827" s="15">
        <v>4</v>
      </c>
      <c r="AO827" s="15">
        <v>50</v>
      </c>
      <c r="AP827" s="15">
        <v>91</v>
      </c>
      <c r="AQ827" s="14" t="s">
        <v>1813</v>
      </c>
      <c r="AR827" s="15" t="s">
        <v>1845</v>
      </c>
    </row>
    <row r="828" spans="1:44" x14ac:dyDescent="0.2">
      <c r="A828" t="s">
        <v>1608</v>
      </c>
      <c r="B828" s="15" t="s">
        <v>1672</v>
      </c>
      <c r="C828" s="15" t="s">
        <v>1675</v>
      </c>
      <c r="D828" t="s">
        <v>1603</v>
      </c>
      <c r="E828" t="s">
        <v>1604</v>
      </c>
      <c r="F828" t="s">
        <v>1840</v>
      </c>
      <c r="G828" s="15" t="s">
        <v>1694</v>
      </c>
      <c r="H828" s="14" t="s">
        <v>1694</v>
      </c>
      <c r="I828" s="16" t="s">
        <v>1841</v>
      </c>
      <c r="M828" t="s">
        <v>1671</v>
      </c>
      <c r="O828">
        <v>2011</v>
      </c>
      <c r="R828">
        <v>30</v>
      </c>
      <c r="T828" t="s">
        <v>1842</v>
      </c>
      <c r="U828" t="s">
        <v>1775</v>
      </c>
      <c r="V828" s="9" t="s">
        <v>1842</v>
      </c>
      <c r="W828">
        <v>70</v>
      </c>
      <c r="X828" s="9" t="s">
        <v>1820</v>
      </c>
      <c r="Y828" t="s">
        <v>1739</v>
      </c>
      <c r="Z828">
        <v>0</v>
      </c>
      <c r="AF828" s="14" t="s">
        <v>158</v>
      </c>
      <c r="AG828" t="s">
        <v>1843</v>
      </c>
      <c r="AH828">
        <v>10</v>
      </c>
      <c r="AI828" t="s">
        <v>158</v>
      </c>
      <c r="AJ828" s="15" t="s">
        <v>1674</v>
      </c>
      <c r="AK828" s="15">
        <v>16.2</v>
      </c>
      <c r="AL828" s="14" t="s">
        <v>1792</v>
      </c>
      <c r="AM828" s="14">
        <f>17.278-15.411</f>
        <v>1.8669999999999991</v>
      </c>
      <c r="AN828" s="15">
        <v>4</v>
      </c>
      <c r="AO828" s="15">
        <v>50</v>
      </c>
      <c r="AP828" s="15">
        <v>91</v>
      </c>
      <c r="AQ828" s="14" t="s">
        <v>1813</v>
      </c>
      <c r="AR828" s="15" t="s">
        <v>1845</v>
      </c>
    </row>
    <row r="829" spans="1:44" x14ac:dyDescent="0.2">
      <c r="A829" t="s">
        <v>1608</v>
      </c>
      <c r="B829" s="15" t="s">
        <v>1672</v>
      </c>
      <c r="C829" s="15" t="s">
        <v>1675</v>
      </c>
      <c r="D829" t="s">
        <v>1603</v>
      </c>
      <c r="E829" t="s">
        <v>1604</v>
      </c>
      <c r="F829" t="s">
        <v>1840</v>
      </c>
      <c r="G829" s="15" t="s">
        <v>1694</v>
      </c>
      <c r="H829" s="14" t="s">
        <v>1694</v>
      </c>
      <c r="I829" s="16" t="s">
        <v>1841</v>
      </c>
      <c r="M829" t="s">
        <v>1671</v>
      </c>
      <c r="O829">
        <v>2011</v>
      </c>
      <c r="R829">
        <v>30</v>
      </c>
      <c r="T829" t="s">
        <v>1842</v>
      </c>
      <c r="U829" t="s">
        <v>1775</v>
      </c>
      <c r="V829" s="9" t="s">
        <v>1842</v>
      </c>
      <c r="W829">
        <v>70</v>
      </c>
      <c r="X829" s="9" t="s">
        <v>1822</v>
      </c>
      <c r="Y829" t="s">
        <v>1739</v>
      </c>
      <c r="Z829">
        <v>0</v>
      </c>
      <c r="AF829" s="14" t="s">
        <v>158</v>
      </c>
      <c r="AG829" t="s">
        <v>1843</v>
      </c>
      <c r="AH829">
        <v>10</v>
      </c>
      <c r="AI829" t="s">
        <v>158</v>
      </c>
      <c r="AJ829" s="15" t="s">
        <v>1674</v>
      </c>
      <c r="AK829" s="15">
        <v>0.38900000000000001</v>
      </c>
      <c r="AL829" s="14" t="s">
        <v>1792</v>
      </c>
      <c r="AM829">
        <f>1.544-0.389</f>
        <v>1.155</v>
      </c>
      <c r="AN829" s="15">
        <v>4</v>
      </c>
      <c r="AO829" s="15">
        <v>50</v>
      </c>
      <c r="AP829" s="15">
        <v>91</v>
      </c>
      <c r="AQ829" s="14" t="s">
        <v>1813</v>
      </c>
      <c r="AR829" s="15" t="s">
        <v>1845</v>
      </c>
    </row>
    <row r="830" spans="1:44" x14ac:dyDescent="0.2">
      <c r="A830" t="s">
        <v>1608</v>
      </c>
      <c r="B830" s="15" t="s">
        <v>1672</v>
      </c>
      <c r="C830" s="15" t="s">
        <v>1675</v>
      </c>
      <c r="D830" t="s">
        <v>1603</v>
      </c>
      <c r="E830" t="s">
        <v>1604</v>
      </c>
      <c r="F830" t="s">
        <v>1840</v>
      </c>
      <c r="G830" s="15" t="s">
        <v>1694</v>
      </c>
      <c r="H830" s="14" t="s">
        <v>1694</v>
      </c>
      <c r="I830" s="16" t="s">
        <v>1841</v>
      </c>
      <c r="M830" t="s">
        <v>1671</v>
      </c>
      <c r="O830">
        <v>2011</v>
      </c>
      <c r="R830">
        <v>30</v>
      </c>
      <c r="T830" t="s">
        <v>1842</v>
      </c>
      <c r="U830" t="s">
        <v>1775</v>
      </c>
      <c r="V830" s="9" t="s">
        <v>1842</v>
      </c>
      <c r="W830">
        <v>70</v>
      </c>
      <c r="X830" s="9" t="s">
        <v>1820</v>
      </c>
      <c r="Y830" t="s">
        <v>1739</v>
      </c>
      <c r="Z830">
        <v>0</v>
      </c>
      <c r="AF830" s="14" t="s">
        <v>158</v>
      </c>
      <c r="AG830" t="s">
        <v>1843</v>
      </c>
      <c r="AH830">
        <v>10</v>
      </c>
      <c r="AI830" t="s">
        <v>158</v>
      </c>
      <c r="AJ830" s="15" t="s">
        <v>1674</v>
      </c>
      <c r="AK830" s="15">
        <v>0</v>
      </c>
      <c r="AL830" s="14" t="s">
        <v>1792</v>
      </c>
      <c r="AM830" s="14">
        <v>0</v>
      </c>
      <c r="AN830" s="15">
        <v>4</v>
      </c>
      <c r="AO830" s="15">
        <v>50</v>
      </c>
      <c r="AP830" s="15">
        <v>98</v>
      </c>
      <c r="AQ830" s="14" t="s">
        <v>1813</v>
      </c>
      <c r="AR830" s="15" t="s">
        <v>1845</v>
      </c>
    </row>
    <row r="831" spans="1:44" x14ac:dyDescent="0.2">
      <c r="A831" t="s">
        <v>1608</v>
      </c>
      <c r="B831" s="15" t="s">
        <v>1672</v>
      </c>
      <c r="C831" s="15" t="s">
        <v>1675</v>
      </c>
      <c r="D831" t="s">
        <v>1603</v>
      </c>
      <c r="E831" t="s">
        <v>1604</v>
      </c>
      <c r="F831" t="s">
        <v>1840</v>
      </c>
      <c r="G831" s="15" t="s">
        <v>1694</v>
      </c>
      <c r="H831" s="14" t="s">
        <v>1694</v>
      </c>
      <c r="I831" s="16" t="s">
        <v>1841</v>
      </c>
      <c r="M831" t="s">
        <v>1671</v>
      </c>
      <c r="O831">
        <v>2011</v>
      </c>
      <c r="R831">
        <v>30</v>
      </c>
      <c r="T831" t="s">
        <v>1842</v>
      </c>
      <c r="U831" t="s">
        <v>1775</v>
      </c>
      <c r="V831" s="9" t="s">
        <v>1842</v>
      </c>
      <c r="W831">
        <v>70</v>
      </c>
      <c r="X831" s="9" t="s">
        <v>1821</v>
      </c>
      <c r="Y831" t="s">
        <v>1739</v>
      </c>
      <c r="Z831">
        <v>0</v>
      </c>
      <c r="AF831" s="14" t="s">
        <v>158</v>
      </c>
      <c r="AG831" t="s">
        <v>1843</v>
      </c>
      <c r="AH831">
        <v>10</v>
      </c>
      <c r="AI831" t="s">
        <v>158</v>
      </c>
      <c r="AJ831" s="15" t="s">
        <v>1674</v>
      </c>
      <c r="AK831" s="15">
        <v>9.2669999999999995</v>
      </c>
      <c r="AL831" s="14" t="s">
        <v>1792</v>
      </c>
      <c r="AM831" s="14">
        <f>12.389-5.989</f>
        <v>6.3999999999999995</v>
      </c>
      <c r="AN831" s="15">
        <v>4</v>
      </c>
      <c r="AO831" s="15">
        <v>50</v>
      </c>
      <c r="AP831" s="15">
        <v>98</v>
      </c>
      <c r="AQ831" s="14" t="s">
        <v>1813</v>
      </c>
      <c r="AR831" s="15" t="s">
        <v>1845</v>
      </c>
    </row>
    <row r="832" spans="1:44" x14ac:dyDescent="0.2">
      <c r="A832" t="s">
        <v>1608</v>
      </c>
      <c r="B832" s="15" t="s">
        <v>1672</v>
      </c>
      <c r="C832" s="15" t="s">
        <v>1675</v>
      </c>
      <c r="D832" t="s">
        <v>1603</v>
      </c>
      <c r="E832" t="s">
        <v>1604</v>
      </c>
      <c r="F832" t="s">
        <v>1840</v>
      </c>
      <c r="G832" s="15" t="s">
        <v>1694</v>
      </c>
      <c r="H832" s="14" t="s">
        <v>1694</v>
      </c>
      <c r="I832" s="16" t="s">
        <v>1841</v>
      </c>
      <c r="M832" t="s">
        <v>1671</v>
      </c>
      <c r="O832">
        <v>2011</v>
      </c>
      <c r="R832">
        <v>30</v>
      </c>
      <c r="T832" t="s">
        <v>1842</v>
      </c>
      <c r="U832" t="s">
        <v>1775</v>
      </c>
      <c r="V832" s="9" t="s">
        <v>1842</v>
      </c>
      <c r="W832">
        <v>70</v>
      </c>
      <c r="X832" s="9" t="s">
        <v>1730</v>
      </c>
      <c r="Y832" t="s">
        <v>1739</v>
      </c>
      <c r="Z832">
        <v>0</v>
      </c>
      <c r="AF832" s="14" t="s">
        <v>158</v>
      </c>
      <c r="AG832" t="s">
        <v>1843</v>
      </c>
      <c r="AH832">
        <v>10</v>
      </c>
      <c r="AI832" t="s">
        <v>158</v>
      </c>
      <c r="AJ832" s="15" t="s">
        <v>1674</v>
      </c>
      <c r="AK832" s="15">
        <v>16.466999999999999</v>
      </c>
      <c r="AL832" s="14" t="s">
        <v>1792</v>
      </c>
      <c r="AM832" s="14">
        <f>17.722-15.411</f>
        <v>2.3110000000000017</v>
      </c>
      <c r="AN832" s="15">
        <v>4</v>
      </c>
      <c r="AO832" s="15">
        <v>50</v>
      </c>
      <c r="AP832" s="15">
        <v>98</v>
      </c>
      <c r="AQ832" s="14" t="s">
        <v>1813</v>
      </c>
      <c r="AR832" s="15" t="s">
        <v>1845</v>
      </c>
    </row>
    <row r="833" spans="1:44" x14ac:dyDescent="0.2">
      <c r="A833" t="s">
        <v>1608</v>
      </c>
      <c r="B833" s="15" t="s">
        <v>1672</v>
      </c>
      <c r="C833" s="15" t="s">
        <v>1675</v>
      </c>
      <c r="D833" t="s">
        <v>1603</v>
      </c>
      <c r="E833" t="s">
        <v>1604</v>
      </c>
      <c r="F833" t="s">
        <v>1840</v>
      </c>
      <c r="G833" s="15" t="s">
        <v>1694</v>
      </c>
      <c r="H833" s="14" t="s">
        <v>1694</v>
      </c>
      <c r="I833" s="16" t="s">
        <v>1841</v>
      </c>
      <c r="M833" t="s">
        <v>1671</v>
      </c>
      <c r="O833">
        <v>2011</v>
      </c>
      <c r="R833">
        <v>30</v>
      </c>
      <c r="T833" t="s">
        <v>1842</v>
      </c>
      <c r="U833" t="s">
        <v>1775</v>
      </c>
      <c r="V833" s="9" t="s">
        <v>1842</v>
      </c>
      <c r="W833">
        <v>70</v>
      </c>
      <c r="X833" s="9" t="s">
        <v>1822</v>
      </c>
      <c r="Y833" t="s">
        <v>1739</v>
      </c>
      <c r="Z833">
        <v>0</v>
      </c>
      <c r="AF833" s="14" t="s">
        <v>158</v>
      </c>
      <c r="AG833" t="s">
        <v>1843</v>
      </c>
      <c r="AH833">
        <v>10</v>
      </c>
      <c r="AI833" t="s">
        <v>158</v>
      </c>
      <c r="AJ833" s="15" t="s">
        <v>1674</v>
      </c>
      <c r="AK833" s="15">
        <v>0.38900000000000001</v>
      </c>
      <c r="AL833" s="14" t="s">
        <v>1792</v>
      </c>
      <c r="AM833">
        <f>1.544-0.389</f>
        <v>1.155</v>
      </c>
      <c r="AN833" s="15">
        <v>4</v>
      </c>
      <c r="AO833" s="15">
        <v>50</v>
      </c>
      <c r="AP833" s="15">
        <v>98</v>
      </c>
      <c r="AQ833" s="14" t="s">
        <v>1813</v>
      </c>
      <c r="AR833" s="15" t="s">
        <v>1845</v>
      </c>
    </row>
    <row r="834" spans="1:44" x14ac:dyDescent="0.2">
      <c r="A834" t="s">
        <v>1608</v>
      </c>
      <c r="B834" s="15" t="s">
        <v>1672</v>
      </c>
      <c r="C834" s="15" t="s">
        <v>1675</v>
      </c>
      <c r="D834" t="s">
        <v>1603</v>
      </c>
      <c r="E834" t="s">
        <v>1604</v>
      </c>
      <c r="F834" t="s">
        <v>1840</v>
      </c>
      <c r="G834" s="15" t="s">
        <v>1694</v>
      </c>
      <c r="H834" s="14" t="s">
        <v>1694</v>
      </c>
      <c r="I834" s="16" t="s">
        <v>1841</v>
      </c>
      <c r="M834" t="s">
        <v>1671</v>
      </c>
      <c r="O834">
        <v>2011</v>
      </c>
      <c r="R834">
        <v>30</v>
      </c>
      <c r="T834" t="s">
        <v>1842</v>
      </c>
      <c r="U834" t="s">
        <v>1775</v>
      </c>
      <c r="V834" s="9" t="s">
        <v>1842</v>
      </c>
      <c r="W834">
        <v>70</v>
      </c>
      <c r="X834" s="9" t="s">
        <v>1820</v>
      </c>
      <c r="Y834" t="s">
        <v>1739</v>
      </c>
      <c r="Z834">
        <v>0</v>
      </c>
      <c r="AF834" s="14" t="s">
        <v>158</v>
      </c>
      <c r="AG834" t="s">
        <v>1843</v>
      </c>
      <c r="AH834">
        <v>10</v>
      </c>
      <c r="AI834" t="s">
        <v>158</v>
      </c>
      <c r="AJ834" s="15" t="s">
        <v>1674</v>
      </c>
      <c r="AK834" s="15">
        <v>0.92200000000000004</v>
      </c>
      <c r="AL834" s="14" t="s">
        <v>1792</v>
      </c>
      <c r="AM834" s="14"/>
      <c r="AN834" s="15">
        <v>4</v>
      </c>
      <c r="AO834" s="15">
        <v>50</v>
      </c>
      <c r="AP834" s="15">
        <v>105</v>
      </c>
      <c r="AQ834" s="14" t="s">
        <v>1813</v>
      </c>
      <c r="AR834" s="15" t="s">
        <v>1845</v>
      </c>
    </row>
    <row r="835" spans="1:44" x14ac:dyDescent="0.2">
      <c r="A835" t="s">
        <v>1608</v>
      </c>
      <c r="B835" s="15" t="s">
        <v>1672</v>
      </c>
      <c r="C835" s="15" t="s">
        <v>1675</v>
      </c>
      <c r="D835" t="s">
        <v>1603</v>
      </c>
      <c r="E835" t="s">
        <v>1604</v>
      </c>
      <c r="F835" t="s">
        <v>1840</v>
      </c>
      <c r="G835" s="15" t="s">
        <v>1694</v>
      </c>
      <c r="H835" s="14" t="s">
        <v>1694</v>
      </c>
      <c r="I835" s="16" t="s">
        <v>1841</v>
      </c>
      <c r="M835" t="s">
        <v>1671</v>
      </c>
      <c r="O835">
        <v>2011</v>
      </c>
      <c r="R835">
        <v>30</v>
      </c>
      <c r="T835" t="s">
        <v>1842</v>
      </c>
      <c r="U835" t="s">
        <v>1775</v>
      </c>
      <c r="V835" s="9" t="s">
        <v>1842</v>
      </c>
      <c r="W835">
        <v>70</v>
      </c>
      <c r="X835" s="9" t="s">
        <v>1821</v>
      </c>
      <c r="Y835" t="s">
        <v>1739</v>
      </c>
      <c r="Z835">
        <v>0</v>
      </c>
      <c r="AF835" s="14" t="s">
        <v>158</v>
      </c>
      <c r="AG835" t="s">
        <v>1843</v>
      </c>
      <c r="AH835">
        <v>10</v>
      </c>
      <c r="AI835" t="s">
        <v>158</v>
      </c>
      <c r="AJ835" s="15" t="s">
        <v>1674</v>
      </c>
      <c r="AK835" s="15">
        <v>9.4559999999999995</v>
      </c>
      <c r="AL835" s="14" t="s">
        <v>1792</v>
      </c>
      <c r="AM835" s="14">
        <f>12.567-6.344</f>
        <v>6.2229999999999999</v>
      </c>
      <c r="AN835" s="15">
        <v>4</v>
      </c>
      <c r="AO835" s="15">
        <v>50</v>
      </c>
      <c r="AP835" s="15">
        <v>105</v>
      </c>
      <c r="AQ835" s="14" t="s">
        <v>1813</v>
      </c>
      <c r="AR835" s="15" t="s">
        <v>1845</v>
      </c>
    </row>
    <row r="836" spans="1:44" x14ac:dyDescent="0.2">
      <c r="A836" t="s">
        <v>1608</v>
      </c>
      <c r="B836" s="15" t="s">
        <v>1672</v>
      </c>
      <c r="C836" s="15" t="s">
        <v>1675</v>
      </c>
      <c r="D836" t="s">
        <v>1603</v>
      </c>
      <c r="E836" t="s">
        <v>1604</v>
      </c>
      <c r="F836" t="s">
        <v>1840</v>
      </c>
      <c r="G836" s="15" t="s">
        <v>1694</v>
      </c>
      <c r="H836" s="14" t="s">
        <v>1694</v>
      </c>
      <c r="I836" s="16" t="s">
        <v>1841</v>
      </c>
      <c r="M836" t="s">
        <v>1671</v>
      </c>
      <c r="O836">
        <v>2011</v>
      </c>
      <c r="R836">
        <v>30</v>
      </c>
      <c r="T836" t="s">
        <v>1842</v>
      </c>
      <c r="U836" t="s">
        <v>1775</v>
      </c>
      <c r="V836" s="9" t="s">
        <v>1842</v>
      </c>
      <c r="W836">
        <v>70</v>
      </c>
      <c r="X836" s="9" t="s">
        <v>1730</v>
      </c>
      <c r="Y836" t="s">
        <v>1739</v>
      </c>
      <c r="Z836">
        <v>0</v>
      </c>
      <c r="AF836" s="14" t="s">
        <v>158</v>
      </c>
      <c r="AG836" t="s">
        <v>1843</v>
      </c>
      <c r="AH836">
        <v>10</v>
      </c>
      <c r="AI836" t="s">
        <v>158</v>
      </c>
      <c r="AJ836" s="15" t="s">
        <v>1674</v>
      </c>
      <c r="AK836" s="15">
        <v>16.399999999999999</v>
      </c>
      <c r="AL836" s="14" t="s">
        <v>1792</v>
      </c>
      <c r="AM836" s="14">
        <f>17.722-15.322</f>
        <v>2.4000000000000021</v>
      </c>
      <c r="AN836" s="15">
        <v>4</v>
      </c>
      <c r="AO836" s="15">
        <v>50</v>
      </c>
      <c r="AP836" s="15">
        <v>105</v>
      </c>
      <c r="AQ836" s="14" t="s">
        <v>1813</v>
      </c>
      <c r="AR836" s="15" t="s">
        <v>1845</v>
      </c>
    </row>
    <row r="837" spans="1:44" x14ac:dyDescent="0.2">
      <c r="A837" t="s">
        <v>1608</v>
      </c>
      <c r="B837" s="15" t="s">
        <v>1672</v>
      </c>
      <c r="C837" s="15" t="s">
        <v>1675</v>
      </c>
      <c r="D837" t="s">
        <v>1603</v>
      </c>
      <c r="E837" t="s">
        <v>1604</v>
      </c>
      <c r="F837" t="s">
        <v>1840</v>
      </c>
      <c r="G837" s="15" t="s">
        <v>1694</v>
      </c>
      <c r="H837" s="14" t="s">
        <v>1694</v>
      </c>
      <c r="I837" s="16" t="s">
        <v>1841</v>
      </c>
      <c r="M837" t="s">
        <v>1671</v>
      </c>
      <c r="O837">
        <v>2011</v>
      </c>
      <c r="R837">
        <v>30</v>
      </c>
      <c r="T837" t="s">
        <v>1842</v>
      </c>
      <c r="U837" t="s">
        <v>1775</v>
      </c>
      <c r="V837" s="9" t="s">
        <v>1842</v>
      </c>
      <c r="W837">
        <v>70</v>
      </c>
      <c r="X837" s="9" t="s">
        <v>1822</v>
      </c>
      <c r="Y837" t="s">
        <v>1739</v>
      </c>
      <c r="Z837">
        <v>0</v>
      </c>
      <c r="AF837" s="14" t="s">
        <v>158</v>
      </c>
      <c r="AG837" t="s">
        <v>1843</v>
      </c>
      <c r="AH837">
        <v>10</v>
      </c>
      <c r="AI837" t="s">
        <v>158</v>
      </c>
      <c r="AJ837" s="15" t="s">
        <v>1674</v>
      </c>
      <c r="AK837" s="15">
        <v>0.3</v>
      </c>
      <c r="AL837" s="14" t="s">
        <v>1792</v>
      </c>
      <c r="AM837" s="14"/>
      <c r="AN837" s="15">
        <v>4</v>
      </c>
      <c r="AO837" s="15">
        <v>50</v>
      </c>
      <c r="AP837" s="15">
        <v>105</v>
      </c>
      <c r="AQ837" s="14" t="s">
        <v>1813</v>
      </c>
      <c r="AR837" s="15" t="s">
        <v>1845</v>
      </c>
    </row>
    <row r="838" spans="1:44" x14ac:dyDescent="0.2">
      <c r="A838" t="s">
        <v>1608</v>
      </c>
      <c r="B838" s="15" t="s">
        <v>1672</v>
      </c>
      <c r="C838" s="15" t="s">
        <v>1675</v>
      </c>
      <c r="D838" t="s">
        <v>1603</v>
      </c>
      <c r="E838" t="s">
        <v>1604</v>
      </c>
      <c r="F838" t="s">
        <v>1840</v>
      </c>
      <c r="G838" s="15" t="s">
        <v>1694</v>
      </c>
      <c r="H838" s="14" t="s">
        <v>1694</v>
      </c>
      <c r="I838" s="16" t="s">
        <v>1841</v>
      </c>
      <c r="M838" t="s">
        <v>1671</v>
      </c>
      <c r="O838">
        <v>2011</v>
      </c>
      <c r="R838">
        <v>30</v>
      </c>
      <c r="T838" t="s">
        <v>1842</v>
      </c>
      <c r="U838" t="s">
        <v>1775</v>
      </c>
      <c r="V838" s="9" t="s">
        <v>1842</v>
      </c>
      <c r="W838">
        <v>70</v>
      </c>
      <c r="X838" s="9" t="s">
        <v>1820</v>
      </c>
      <c r="Y838" t="s">
        <v>1739</v>
      </c>
      <c r="Z838">
        <v>0</v>
      </c>
      <c r="AF838" s="14" t="s">
        <v>158</v>
      </c>
      <c r="AG838" t="s">
        <v>1843</v>
      </c>
      <c r="AH838">
        <v>10</v>
      </c>
      <c r="AI838" t="s">
        <v>158</v>
      </c>
      <c r="AJ838" s="15" t="s">
        <v>1674</v>
      </c>
      <c r="AK838" s="15">
        <v>2.9329999999999998</v>
      </c>
      <c r="AL838" s="14" t="s">
        <v>1792</v>
      </c>
      <c r="AM838" s="14">
        <f>5.367-0.744</f>
        <v>4.6230000000000002</v>
      </c>
      <c r="AN838" s="15">
        <v>4</v>
      </c>
      <c r="AO838" s="15">
        <v>50</v>
      </c>
      <c r="AP838" s="15">
        <v>112</v>
      </c>
      <c r="AQ838" s="14" t="s">
        <v>1813</v>
      </c>
      <c r="AR838" s="15" t="s">
        <v>1845</v>
      </c>
    </row>
    <row r="839" spans="1:44" x14ac:dyDescent="0.2">
      <c r="A839" t="s">
        <v>1608</v>
      </c>
      <c r="B839" s="15" t="s">
        <v>1672</v>
      </c>
      <c r="C839" s="15" t="s">
        <v>1675</v>
      </c>
      <c r="D839" t="s">
        <v>1603</v>
      </c>
      <c r="E839" t="s">
        <v>1604</v>
      </c>
      <c r="F839" t="s">
        <v>1840</v>
      </c>
      <c r="G839" s="15" t="s">
        <v>1694</v>
      </c>
      <c r="H839" s="14" t="s">
        <v>1694</v>
      </c>
      <c r="I839" s="16" t="s">
        <v>1841</v>
      </c>
      <c r="M839" t="s">
        <v>1671</v>
      </c>
      <c r="O839">
        <v>2011</v>
      </c>
      <c r="R839">
        <v>30</v>
      </c>
      <c r="T839" t="s">
        <v>1842</v>
      </c>
      <c r="U839" t="s">
        <v>1775</v>
      </c>
      <c r="V839" s="9" t="s">
        <v>1842</v>
      </c>
      <c r="W839">
        <v>70</v>
      </c>
      <c r="X839" s="9" t="s">
        <v>1821</v>
      </c>
      <c r="Y839" t="s">
        <v>1739</v>
      </c>
      <c r="Z839">
        <v>0</v>
      </c>
      <c r="AF839" s="14" t="s">
        <v>158</v>
      </c>
      <c r="AG839" t="s">
        <v>1843</v>
      </c>
      <c r="AH839">
        <v>10</v>
      </c>
      <c r="AI839" t="s">
        <v>158</v>
      </c>
      <c r="AJ839" s="15" t="s">
        <v>1674</v>
      </c>
      <c r="AK839" s="15">
        <v>9.8670000000000009</v>
      </c>
      <c r="AL839" s="14" t="s">
        <v>1792</v>
      </c>
      <c r="AM839" s="14">
        <f>13.011-6.611</f>
        <v>6.3999999999999995</v>
      </c>
      <c r="AN839" s="15">
        <v>4</v>
      </c>
      <c r="AO839" s="15">
        <v>50</v>
      </c>
      <c r="AP839" s="15">
        <v>112</v>
      </c>
      <c r="AQ839" s="14" t="s">
        <v>1813</v>
      </c>
      <c r="AR839" s="15" t="s">
        <v>1845</v>
      </c>
    </row>
    <row r="840" spans="1:44" x14ac:dyDescent="0.2">
      <c r="A840" t="s">
        <v>1608</v>
      </c>
      <c r="B840" s="15" t="s">
        <v>1672</v>
      </c>
      <c r="C840" s="15" t="s">
        <v>1675</v>
      </c>
      <c r="D840" t="s">
        <v>1603</v>
      </c>
      <c r="E840" t="s">
        <v>1604</v>
      </c>
      <c r="F840" t="s">
        <v>1840</v>
      </c>
      <c r="G840" s="15" t="s">
        <v>1694</v>
      </c>
      <c r="H840" s="14" t="s">
        <v>1694</v>
      </c>
      <c r="I840" s="16" t="s">
        <v>1841</v>
      </c>
      <c r="M840" t="s">
        <v>1671</v>
      </c>
      <c r="O840">
        <v>2011</v>
      </c>
      <c r="R840">
        <v>30</v>
      </c>
      <c r="T840" t="s">
        <v>1842</v>
      </c>
      <c r="U840" t="s">
        <v>1775</v>
      </c>
      <c r="V840" s="9" t="s">
        <v>1842</v>
      </c>
      <c r="W840">
        <v>70</v>
      </c>
      <c r="X840" s="9" t="s">
        <v>1730</v>
      </c>
      <c r="Y840" t="s">
        <v>1739</v>
      </c>
      <c r="Z840">
        <v>0</v>
      </c>
      <c r="AF840" s="14" t="s">
        <v>158</v>
      </c>
      <c r="AG840" t="s">
        <v>1843</v>
      </c>
      <c r="AH840">
        <v>10</v>
      </c>
      <c r="AI840" t="s">
        <v>158</v>
      </c>
      <c r="AJ840" s="15" t="s">
        <v>1674</v>
      </c>
      <c r="AK840" s="15">
        <v>16.399999999999999</v>
      </c>
      <c r="AL840" s="14" t="s">
        <v>1792</v>
      </c>
      <c r="AM840" s="14">
        <f>17.722-15.322</f>
        <v>2.4000000000000021</v>
      </c>
      <c r="AN840" s="15">
        <v>4</v>
      </c>
      <c r="AO840" s="15">
        <v>50</v>
      </c>
      <c r="AP840" s="15">
        <v>112</v>
      </c>
      <c r="AQ840" s="14" t="s">
        <v>1813</v>
      </c>
      <c r="AR840" s="15" t="s">
        <v>1845</v>
      </c>
    </row>
    <row r="841" spans="1:44" x14ac:dyDescent="0.2">
      <c r="A841" t="s">
        <v>1608</v>
      </c>
      <c r="B841" s="15" t="s">
        <v>1672</v>
      </c>
      <c r="C841" s="15" t="s">
        <v>1675</v>
      </c>
      <c r="D841" t="s">
        <v>1603</v>
      </c>
      <c r="E841" t="s">
        <v>1604</v>
      </c>
      <c r="F841" t="s">
        <v>1840</v>
      </c>
      <c r="G841" s="15" t="s">
        <v>1694</v>
      </c>
      <c r="H841" s="14" t="s">
        <v>1694</v>
      </c>
      <c r="I841" s="16" t="s">
        <v>1841</v>
      </c>
      <c r="M841" t="s">
        <v>1671</v>
      </c>
      <c r="O841">
        <v>2011</v>
      </c>
      <c r="R841">
        <v>30</v>
      </c>
      <c r="T841" t="s">
        <v>1842</v>
      </c>
      <c r="U841" t="s">
        <v>1775</v>
      </c>
      <c r="V841" s="9" t="s">
        <v>1842</v>
      </c>
      <c r="W841">
        <v>70</v>
      </c>
      <c r="X841" s="9" t="s">
        <v>1822</v>
      </c>
      <c r="Y841" t="s">
        <v>1739</v>
      </c>
      <c r="Z841">
        <v>0</v>
      </c>
      <c r="AF841" s="14" t="s">
        <v>158</v>
      </c>
      <c r="AG841" t="s">
        <v>1843</v>
      </c>
      <c r="AH841">
        <v>10</v>
      </c>
      <c r="AI841" t="s">
        <v>158</v>
      </c>
      <c r="AJ841" s="15" t="s">
        <v>1674</v>
      </c>
      <c r="AK841" s="15">
        <v>0.3</v>
      </c>
      <c r="AL841" s="14" t="s">
        <v>1792</v>
      </c>
      <c r="AM841" s="14">
        <f>1.722-0.3</f>
        <v>1.4219999999999999</v>
      </c>
      <c r="AN841" s="15">
        <v>4</v>
      </c>
      <c r="AO841" s="15">
        <v>50</v>
      </c>
      <c r="AP841" s="15">
        <v>112</v>
      </c>
      <c r="AQ841" s="14" t="s">
        <v>1813</v>
      </c>
      <c r="AR841" s="15" t="s">
        <v>1845</v>
      </c>
    </row>
    <row r="842" spans="1:44" x14ac:dyDescent="0.2">
      <c r="A842" t="s">
        <v>1608</v>
      </c>
      <c r="B842" s="15" t="s">
        <v>1672</v>
      </c>
      <c r="C842" s="15" t="s">
        <v>1675</v>
      </c>
      <c r="D842" t="s">
        <v>1603</v>
      </c>
      <c r="E842" t="s">
        <v>1604</v>
      </c>
      <c r="F842" t="s">
        <v>1840</v>
      </c>
      <c r="G842" s="15" t="s">
        <v>1694</v>
      </c>
      <c r="H842" s="14" t="s">
        <v>1694</v>
      </c>
      <c r="I842" s="16" t="s">
        <v>1841</v>
      </c>
      <c r="M842" t="s">
        <v>1671</v>
      </c>
      <c r="O842">
        <v>2011</v>
      </c>
      <c r="R842">
        <v>30</v>
      </c>
      <c r="T842" t="s">
        <v>1842</v>
      </c>
      <c r="U842" t="s">
        <v>1775</v>
      </c>
      <c r="V842" s="9" t="s">
        <v>1842</v>
      </c>
      <c r="W842">
        <v>70</v>
      </c>
      <c r="X842" s="9" t="s">
        <v>1820</v>
      </c>
      <c r="Y842" t="s">
        <v>1739</v>
      </c>
      <c r="Z842">
        <v>0</v>
      </c>
      <c r="AF842" s="14" t="s">
        <v>158</v>
      </c>
      <c r="AG842" t="s">
        <v>1843</v>
      </c>
      <c r="AH842">
        <v>10</v>
      </c>
      <c r="AI842" t="s">
        <v>158</v>
      </c>
      <c r="AJ842" s="15" t="s">
        <v>1674</v>
      </c>
      <c r="AK842" s="15">
        <v>2.9329999999999998</v>
      </c>
      <c r="AL842" s="14" t="s">
        <v>1792</v>
      </c>
      <c r="AM842" s="14">
        <f>5.367-0.744</f>
        <v>4.6230000000000002</v>
      </c>
      <c r="AN842" s="15">
        <v>4</v>
      </c>
      <c r="AO842" s="15">
        <v>50</v>
      </c>
      <c r="AP842" s="15">
        <v>119</v>
      </c>
      <c r="AQ842" s="14" t="s">
        <v>1813</v>
      </c>
      <c r="AR842" s="15" t="s">
        <v>1845</v>
      </c>
    </row>
    <row r="843" spans="1:44" x14ac:dyDescent="0.2">
      <c r="A843" t="s">
        <v>1608</v>
      </c>
      <c r="B843" s="15" t="s">
        <v>1672</v>
      </c>
      <c r="C843" s="15" t="s">
        <v>1675</v>
      </c>
      <c r="D843" t="s">
        <v>1603</v>
      </c>
      <c r="E843" t="s">
        <v>1604</v>
      </c>
      <c r="F843" t="s">
        <v>1840</v>
      </c>
      <c r="G843" s="15" t="s">
        <v>1694</v>
      </c>
      <c r="H843" s="14" t="s">
        <v>1694</v>
      </c>
      <c r="I843" s="16" t="s">
        <v>1841</v>
      </c>
      <c r="M843" t="s">
        <v>1671</v>
      </c>
      <c r="O843">
        <v>2011</v>
      </c>
      <c r="R843">
        <v>30</v>
      </c>
      <c r="T843" t="s">
        <v>1842</v>
      </c>
      <c r="U843" t="s">
        <v>1775</v>
      </c>
      <c r="V843" s="9" t="s">
        <v>1842</v>
      </c>
      <c r="W843">
        <v>70</v>
      </c>
      <c r="X843" s="9" t="s">
        <v>1821</v>
      </c>
      <c r="Y843" t="s">
        <v>1739</v>
      </c>
      <c r="Z843">
        <v>0</v>
      </c>
      <c r="AF843" s="14" t="s">
        <v>158</v>
      </c>
      <c r="AG843" t="s">
        <v>1843</v>
      </c>
      <c r="AH843">
        <v>10</v>
      </c>
      <c r="AI843" t="s">
        <v>158</v>
      </c>
      <c r="AJ843" s="15" t="s">
        <v>1674</v>
      </c>
      <c r="AK843" s="15">
        <v>9.8670000000000009</v>
      </c>
      <c r="AL843" s="14" t="s">
        <v>1792</v>
      </c>
      <c r="AM843" s="14">
        <f>13.011-6.611</f>
        <v>6.3999999999999995</v>
      </c>
      <c r="AN843" s="15">
        <v>4</v>
      </c>
      <c r="AO843" s="15">
        <v>50</v>
      </c>
      <c r="AP843" s="15">
        <v>119</v>
      </c>
      <c r="AQ843" s="14" t="s">
        <v>1813</v>
      </c>
      <c r="AR843" s="15" t="s">
        <v>1845</v>
      </c>
    </row>
    <row r="844" spans="1:44" x14ac:dyDescent="0.2">
      <c r="A844" t="s">
        <v>1608</v>
      </c>
      <c r="B844" s="15" t="s">
        <v>1672</v>
      </c>
      <c r="C844" s="15" t="s">
        <v>1675</v>
      </c>
      <c r="D844" t="s">
        <v>1603</v>
      </c>
      <c r="E844" t="s">
        <v>1604</v>
      </c>
      <c r="F844" t="s">
        <v>1840</v>
      </c>
      <c r="G844" s="15" t="s">
        <v>1694</v>
      </c>
      <c r="H844" s="14" t="s">
        <v>1694</v>
      </c>
      <c r="I844" s="16" t="s">
        <v>1841</v>
      </c>
      <c r="M844" t="s">
        <v>1671</v>
      </c>
      <c r="O844">
        <v>2011</v>
      </c>
      <c r="R844">
        <v>30</v>
      </c>
      <c r="T844" t="s">
        <v>1842</v>
      </c>
      <c r="U844" t="s">
        <v>1775</v>
      </c>
      <c r="V844" s="9" t="s">
        <v>1842</v>
      </c>
      <c r="W844">
        <v>70</v>
      </c>
      <c r="X844" s="9" t="s">
        <v>1730</v>
      </c>
      <c r="Y844" t="s">
        <v>1739</v>
      </c>
      <c r="Z844">
        <v>0</v>
      </c>
      <c r="AF844" s="14" t="s">
        <v>158</v>
      </c>
      <c r="AG844" t="s">
        <v>1843</v>
      </c>
      <c r="AH844">
        <v>10</v>
      </c>
      <c r="AI844" t="s">
        <v>158</v>
      </c>
      <c r="AJ844" s="15" t="s">
        <v>1674</v>
      </c>
      <c r="AK844" s="15">
        <v>16.399999999999999</v>
      </c>
      <c r="AL844" s="14" t="s">
        <v>1792</v>
      </c>
      <c r="AM844" s="14">
        <f>17.722-15.322</f>
        <v>2.4000000000000021</v>
      </c>
      <c r="AN844" s="15">
        <v>4</v>
      </c>
      <c r="AO844" s="15">
        <v>50</v>
      </c>
      <c r="AP844" s="15">
        <v>119</v>
      </c>
      <c r="AQ844" s="14" t="s">
        <v>1813</v>
      </c>
      <c r="AR844" s="15" t="s">
        <v>1845</v>
      </c>
    </row>
    <row r="845" spans="1:44" x14ac:dyDescent="0.2">
      <c r="A845" t="s">
        <v>1608</v>
      </c>
      <c r="B845" s="15" t="s">
        <v>1672</v>
      </c>
      <c r="C845" s="15" t="s">
        <v>1675</v>
      </c>
      <c r="D845" t="s">
        <v>1603</v>
      </c>
      <c r="E845" t="s">
        <v>1604</v>
      </c>
      <c r="F845" t="s">
        <v>1840</v>
      </c>
      <c r="G845" s="15" t="s">
        <v>1694</v>
      </c>
      <c r="H845" s="14" t="s">
        <v>1694</v>
      </c>
      <c r="I845" s="16" t="s">
        <v>1841</v>
      </c>
      <c r="M845" t="s">
        <v>1671</v>
      </c>
      <c r="O845">
        <v>2011</v>
      </c>
      <c r="R845">
        <v>30</v>
      </c>
      <c r="T845" t="s">
        <v>1842</v>
      </c>
      <c r="U845" t="s">
        <v>1775</v>
      </c>
      <c r="V845" s="9" t="s">
        <v>1842</v>
      </c>
      <c r="W845">
        <v>70</v>
      </c>
      <c r="X845" s="9" t="s">
        <v>1822</v>
      </c>
      <c r="Y845" t="s">
        <v>1739</v>
      </c>
      <c r="Z845">
        <v>0</v>
      </c>
      <c r="AF845" s="14" t="s">
        <v>158</v>
      </c>
      <c r="AG845" t="s">
        <v>1843</v>
      </c>
      <c r="AH845">
        <v>10</v>
      </c>
      <c r="AI845" t="s">
        <v>158</v>
      </c>
      <c r="AJ845" s="15" t="s">
        <v>1674</v>
      </c>
      <c r="AK845" s="15">
        <v>0.3</v>
      </c>
      <c r="AL845" s="14" t="s">
        <v>1792</v>
      </c>
      <c r="AM845" s="14">
        <f>1.722-0.3</f>
        <v>1.4219999999999999</v>
      </c>
      <c r="AN845" s="15">
        <v>4</v>
      </c>
      <c r="AO845" s="15">
        <v>50</v>
      </c>
      <c r="AP845" s="15">
        <v>119</v>
      </c>
      <c r="AQ845" s="14" t="s">
        <v>1813</v>
      </c>
      <c r="AR845" s="15" t="s">
        <v>1845</v>
      </c>
    </row>
    <row r="846" spans="1:44" x14ac:dyDescent="0.2">
      <c r="A846" t="s">
        <v>1608</v>
      </c>
      <c r="B846" s="15" t="s">
        <v>1672</v>
      </c>
      <c r="C846" s="15" t="s">
        <v>1675</v>
      </c>
      <c r="D846" t="s">
        <v>1603</v>
      </c>
      <c r="E846" t="s">
        <v>1604</v>
      </c>
      <c r="F846" t="s">
        <v>1840</v>
      </c>
      <c r="G846" s="15" t="s">
        <v>1694</v>
      </c>
      <c r="H846" s="14" t="s">
        <v>1694</v>
      </c>
      <c r="I846" s="16" t="s">
        <v>1841</v>
      </c>
      <c r="M846" t="s">
        <v>1671</v>
      </c>
      <c r="O846">
        <v>2011</v>
      </c>
      <c r="R846">
        <v>30</v>
      </c>
      <c r="T846" t="s">
        <v>1842</v>
      </c>
      <c r="U846" t="s">
        <v>1775</v>
      </c>
      <c r="V846" s="9" t="s">
        <v>1842</v>
      </c>
      <c r="W846">
        <v>70</v>
      </c>
      <c r="X846" s="9" t="s">
        <v>1820</v>
      </c>
      <c r="Y846" t="s">
        <v>1739</v>
      </c>
      <c r="Z846">
        <v>0</v>
      </c>
      <c r="AF846" s="14" t="s">
        <v>158</v>
      </c>
      <c r="AG846" t="s">
        <v>1843</v>
      </c>
      <c r="AH846">
        <v>10</v>
      </c>
      <c r="AI846" t="s">
        <v>158</v>
      </c>
      <c r="AJ846" s="15" t="s">
        <v>1674</v>
      </c>
      <c r="AK846" s="15">
        <v>2.9329999999999998</v>
      </c>
      <c r="AL846" s="14" t="s">
        <v>1792</v>
      </c>
      <c r="AM846" s="14">
        <f>5.367-0.744</f>
        <v>4.6230000000000002</v>
      </c>
      <c r="AN846" s="15">
        <v>4</v>
      </c>
      <c r="AO846" s="15">
        <v>50</v>
      </c>
      <c r="AP846" s="15">
        <f>AP845+7</f>
        <v>126</v>
      </c>
      <c r="AQ846" s="14" t="s">
        <v>1813</v>
      </c>
      <c r="AR846" s="15" t="s">
        <v>1845</v>
      </c>
    </row>
    <row r="847" spans="1:44" x14ac:dyDescent="0.2">
      <c r="A847" t="s">
        <v>1608</v>
      </c>
      <c r="B847" s="15" t="s">
        <v>1672</v>
      </c>
      <c r="C847" s="15" t="s">
        <v>1675</v>
      </c>
      <c r="D847" t="s">
        <v>1603</v>
      </c>
      <c r="E847" t="s">
        <v>1604</v>
      </c>
      <c r="F847" t="s">
        <v>1840</v>
      </c>
      <c r="G847" s="15" t="s">
        <v>1694</v>
      </c>
      <c r="H847" s="14" t="s">
        <v>1694</v>
      </c>
      <c r="I847" s="16" t="s">
        <v>1841</v>
      </c>
      <c r="M847" t="s">
        <v>1671</v>
      </c>
      <c r="O847">
        <v>2011</v>
      </c>
      <c r="R847">
        <v>30</v>
      </c>
      <c r="T847" t="s">
        <v>1842</v>
      </c>
      <c r="U847" t="s">
        <v>1775</v>
      </c>
      <c r="V847" s="9" t="s">
        <v>1842</v>
      </c>
      <c r="W847">
        <v>70</v>
      </c>
      <c r="X847" s="9" t="s">
        <v>1821</v>
      </c>
      <c r="Y847" t="s">
        <v>1739</v>
      </c>
      <c r="Z847">
        <v>0</v>
      </c>
      <c r="AF847" s="14" t="s">
        <v>158</v>
      </c>
      <c r="AG847" t="s">
        <v>1843</v>
      </c>
      <c r="AH847">
        <v>10</v>
      </c>
      <c r="AI847" t="s">
        <v>158</v>
      </c>
      <c r="AJ847" s="15" t="s">
        <v>1674</v>
      </c>
      <c r="AK847" s="15">
        <v>9.8670000000000009</v>
      </c>
      <c r="AL847" s="14" t="s">
        <v>1792</v>
      </c>
      <c r="AM847" s="14">
        <f>13.011-6.611</f>
        <v>6.3999999999999995</v>
      </c>
      <c r="AN847" s="15">
        <v>4</v>
      </c>
      <c r="AO847" s="15">
        <v>50</v>
      </c>
      <c r="AP847" s="15">
        <v>126</v>
      </c>
      <c r="AQ847" s="14" t="s">
        <v>1813</v>
      </c>
      <c r="AR847" s="15" t="s">
        <v>1845</v>
      </c>
    </row>
    <row r="848" spans="1:44" x14ac:dyDescent="0.2">
      <c r="A848" t="s">
        <v>1608</v>
      </c>
      <c r="B848" s="15" t="s">
        <v>1672</v>
      </c>
      <c r="C848" s="15" t="s">
        <v>1675</v>
      </c>
      <c r="D848" t="s">
        <v>1603</v>
      </c>
      <c r="E848" t="s">
        <v>1604</v>
      </c>
      <c r="F848" t="s">
        <v>1840</v>
      </c>
      <c r="G848" s="15" t="s">
        <v>1694</v>
      </c>
      <c r="H848" s="14" t="s">
        <v>1694</v>
      </c>
      <c r="I848" s="16" t="s">
        <v>1841</v>
      </c>
      <c r="M848" t="s">
        <v>1671</v>
      </c>
      <c r="O848">
        <v>2011</v>
      </c>
      <c r="R848">
        <v>30</v>
      </c>
      <c r="T848" t="s">
        <v>1842</v>
      </c>
      <c r="U848" t="s">
        <v>1775</v>
      </c>
      <c r="V848" s="9" t="s">
        <v>1842</v>
      </c>
      <c r="W848">
        <v>70</v>
      </c>
      <c r="X848" s="9" t="s">
        <v>1730</v>
      </c>
      <c r="Y848" t="s">
        <v>1739</v>
      </c>
      <c r="Z848">
        <v>0</v>
      </c>
      <c r="AF848" s="14" t="s">
        <v>158</v>
      </c>
      <c r="AG848" t="s">
        <v>1843</v>
      </c>
      <c r="AH848">
        <v>10</v>
      </c>
      <c r="AI848" t="s">
        <v>158</v>
      </c>
      <c r="AJ848" s="15" t="s">
        <v>1674</v>
      </c>
      <c r="AK848" s="15">
        <v>16.399999999999999</v>
      </c>
      <c r="AL848" s="14" t="s">
        <v>1792</v>
      </c>
      <c r="AM848" s="14">
        <f>17.722-15.322</f>
        <v>2.4000000000000021</v>
      </c>
      <c r="AN848" s="15">
        <v>4</v>
      </c>
      <c r="AO848" s="15">
        <v>50</v>
      </c>
      <c r="AP848" s="15">
        <v>126</v>
      </c>
      <c r="AQ848" s="14" t="s">
        <v>1813</v>
      </c>
      <c r="AR848" s="15" t="s">
        <v>1845</v>
      </c>
    </row>
    <row r="849" spans="1:44" x14ac:dyDescent="0.2">
      <c r="A849" t="s">
        <v>1608</v>
      </c>
      <c r="B849" s="15" t="s">
        <v>1672</v>
      </c>
      <c r="C849" s="15" t="s">
        <v>1675</v>
      </c>
      <c r="D849" t="s">
        <v>1603</v>
      </c>
      <c r="E849" t="s">
        <v>1604</v>
      </c>
      <c r="F849" t="s">
        <v>1840</v>
      </c>
      <c r="G849" s="15" t="s">
        <v>1694</v>
      </c>
      <c r="H849" s="14" t="s">
        <v>1694</v>
      </c>
      <c r="I849" s="16" t="s">
        <v>1841</v>
      </c>
      <c r="M849" t="s">
        <v>1671</v>
      </c>
      <c r="O849">
        <v>2011</v>
      </c>
      <c r="R849">
        <v>30</v>
      </c>
      <c r="T849" t="s">
        <v>1842</v>
      </c>
      <c r="U849" t="s">
        <v>1775</v>
      </c>
      <c r="V849" s="9" t="s">
        <v>1842</v>
      </c>
      <c r="W849">
        <v>70</v>
      </c>
      <c r="X849" s="9" t="s">
        <v>1822</v>
      </c>
      <c r="Y849" t="s">
        <v>1739</v>
      </c>
      <c r="Z849">
        <v>0</v>
      </c>
      <c r="AF849" s="14" t="s">
        <v>158</v>
      </c>
      <c r="AG849" t="s">
        <v>1843</v>
      </c>
      <c r="AH849">
        <v>10</v>
      </c>
      <c r="AI849" t="s">
        <v>158</v>
      </c>
      <c r="AJ849" s="15" t="s">
        <v>1674</v>
      </c>
      <c r="AK849" s="15">
        <v>0.3</v>
      </c>
      <c r="AL849" s="14" t="s">
        <v>1792</v>
      </c>
      <c r="AM849" s="14">
        <f>1.722-0.3</f>
        <v>1.4219999999999999</v>
      </c>
      <c r="AN849" s="15">
        <v>4</v>
      </c>
      <c r="AO849" s="15">
        <v>50</v>
      </c>
      <c r="AP849" s="15">
        <v>126</v>
      </c>
      <c r="AQ849" s="14" t="s">
        <v>1813</v>
      </c>
      <c r="AR849" s="15" t="s">
        <v>1845</v>
      </c>
    </row>
    <row r="850" spans="1:44" x14ac:dyDescent="0.2">
      <c r="A850" t="s">
        <v>1608</v>
      </c>
      <c r="B850" s="15" t="s">
        <v>1672</v>
      </c>
      <c r="C850" s="15" t="s">
        <v>1675</v>
      </c>
      <c r="D850" t="s">
        <v>1603</v>
      </c>
      <c r="E850" t="s">
        <v>1604</v>
      </c>
      <c r="F850" t="s">
        <v>1840</v>
      </c>
      <c r="G850" s="15" t="s">
        <v>1694</v>
      </c>
      <c r="H850" s="14" t="s">
        <v>1694</v>
      </c>
      <c r="I850" s="16" t="s">
        <v>1841</v>
      </c>
      <c r="M850" t="s">
        <v>1671</v>
      </c>
      <c r="O850">
        <v>2011</v>
      </c>
      <c r="R850">
        <v>30</v>
      </c>
      <c r="T850" t="s">
        <v>1842</v>
      </c>
      <c r="U850" t="s">
        <v>1775</v>
      </c>
      <c r="V850" s="9" t="s">
        <v>1842</v>
      </c>
      <c r="W850">
        <v>70</v>
      </c>
      <c r="X850" s="9" t="s">
        <v>1820</v>
      </c>
      <c r="Y850" t="s">
        <v>1739</v>
      </c>
      <c r="Z850">
        <v>0</v>
      </c>
      <c r="AF850" s="14" t="s">
        <v>158</v>
      </c>
      <c r="AG850" t="s">
        <v>1843</v>
      </c>
      <c r="AH850">
        <v>10</v>
      </c>
      <c r="AI850" t="s">
        <v>158</v>
      </c>
      <c r="AJ850" s="15" t="s">
        <v>1674</v>
      </c>
      <c r="AK850" s="15">
        <v>3.8559999999999999</v>
      </c>
      <c r="AL850" s="14" t="s">
        <v>1792</v>
      </c>
      <c r="AM850" s="14">
        <f>6.344-1.9</f>
        <v>4.4440000000000008</v>
      </c>
      <c r="AN850" s="15">
        <v>4</v>
      </c>
      <c r="AO850" s="15">
        <v>50</v>
      </c>
      <c r="AP850" s="15">
        <v>133</v>
      </c>
      <c r="AQ850" s="14" t="s">
        <v>1813</v>
      </c>
      <c r="AR850" s="15" t="s">
        <v>1845</v>
      </c>
    </row>
    <row r="851" spans="1:44" x14ac:dyDescent="0.2">
      <c r="A851" t="s">
        <v>1608</v>
      </c>
      <c r="B851" s="15" t="s">
        <v>1672</v>
      </c>
      <c r="C851" s="15" t="s">
        <v>1675</v>
      </c>
      <c r="D851" t="s">
        <v>1603</v>
      </c>
      <c r="E851" t="s">
        <v>1604</v>
      </c>
      <c r="F851" t="s">
        <v>1840</v>
      </c>
      <c r="G851" s="15" t="s">
        <v>1694</v>
      </c>
      <c r="H851" s="14" t="s">
        <v>1694</v>
      </c>
      <c r="I851" s="16" t="s">
        <v>1841</v>
      </c>
      <c r="M851" t="s">
        <v>1671</v>
      </c>
      <c r="O851">
        <v>2011</v>
      </c>
      <c r="R851">
        <v>30</v>
      </c>
      <c r="T851" t="s">
        <v>1842</v>
      </c>
      <c r="U851" t="s">
        <v>1775</v>
      </c>
      <c r="V851" s="9" t="s">
        <v>1842</v>
      </c>
      <c r="W851">
        <v>70</v>
      </c>
      <c r="X851" s="9" t="s">
        <v>1821</v>
      </c>
      <c r="Y851" t="s">
        <v>1739</v>
      </c>
      <c r="Z851">
        <v>0</v>
      </c>
      <c r="AF851" s="14" t="s">
        <v>158</v>
      </c>
      <c r="AG851" t="s">
        <v>1843</v>
      </c>
      <c r="AH851">
        <v>10</v>
      </c>
      <c r="AI851" t="s">
        <v>158</v>
      </c>
      <c r="AJ851" s="15" t="s">
        <v>1674</v>
      </c>
      <c r="AK851" s="15">
        <v>9.8670000000000009</v>
      </c>
      <c r="AL851" s="14" t="s">
        <v>1792</v>
      </c>
      <c r="AM851" s="14">
        <f>13.011-6.611</f>
        <v>6.3999999999999995</v>
      </c>
      <c r="AN851" s="15">
        <v>4</v>
      </c>
      <c r="AO851" s="15">
        <v>50</v>
      </c>
      <c r="AP851" s="15">
        <v>133</v>
      </c>
      <c r="AQ851" s="14" t="s">
        <v>1813</v>
      </c>
      <c r="AR851" s="15" t="s">
        <v>1845</v>
      </c>
    </row>
    <row r="852" spans="1:44" x14ac:dyDescent="0.2">
      <c r="A852" t="s">
        <v>1608</v>
      </c>
      <c r="B852" s="15" t="s">
        <v>1672</v>
      </c>
      <c r="C852" s="15" t="s">
        <v>1675</v>
      </c>
      <c r="D852" t="s">
        <v>1603</v>
      </c>
      <c r="E852" t="s">
        <v>1604</v>
      </c>
      <c r="F852" t="s">
        <v>1840</v>
      </c>
      <c r="G852" s="15" t="s">
        <v>1694</v>
      </c>
      <c r="H852" s="14" t="s">
        <v>1694</v>
      </c>
      <c r="I852" s="16" t="s">
        <v>1841</v>
      </c>
      <c r="M852" t="s">
        <v>1671</v>
      </c>
      <c r="O852">
        <v>2011</v>
      </c>
      <c r="R852">
        <v>30</v>
      </c>
      <c r="T852" t="s">
        <v>1842</v>
      </c>
      <c r="U852" t="s">
        <v>1775</v>
      </c>
      <c r="V852" s="9" t="s">
        <v>1842</v>
      </c>
      <c r="W852">
        <v>70</v>
      </c>
      <c r="X852" s="9" t="s">
        <v>1730</v>
      </c>
      <c r="Y852" t="s">
        <v>1739</v>
      </c>
      <c r="Z852">
        <v>0</v>
      </c>
      <c r="AF852" s="14" t="s">
        <v>158</v>
      </c>
      <c r="AG852" t="s">
        <v>1843</v>
      </c>
      <c r="AH852">
        <v>10</v>
      </c>
      <c r="AI852" t="s">
        <v>158</v>
      </c>
      <c r="AJ852" s="15" t="s">
        <v>1674</v>
      </c>
      <c r="AK852" s="15">
        <v>16.399999999999999</v>
      </c>
      <c r="AL852" s="14" t="s">
        <v>1792</v>
      </c>
      <c r="AM852" s="14">
        <f>17.722-15.322</f>
        <v>2.4000000000000021</v>
      </c>
      <c r="AN852" s="15">
        <v>4</v>
      </c>
      <c r="AO852" s="15">
        <v>50</v>
      </c>
      <c r="AP852" s="15">
        <v>133</v>
      </c>
      <c r="AQ852" s="14" t="s">
        <v>1813</v>
      </c>
      <c r="AR852" s="15" t="s">
        <v>1845</v>
      </c>
    </row>
    <row r="853" spans="1:44" x14ac:dyDescent="0.2">
      <c r="A853" t="s">
        <v>1608</v>
      </c>
      <c r="B853" s="15" t="s">
        <v>1672</v>
      </c>
      <c r="C853" s="15" t="s">
        <v>1675</v>
      </c>
      <c r="D853" t="s">
        <v>1603</v>
      </c>
      <c r="E853" t="s">
        <v>1604</v>
      </c>
      <c r="F853" t="s">
        <v>1840</v>
      </c>
      <c r="G853" s="15" t="s">
        <v>1694</v>
      </c>
      <c r="H853" s="14" t="s">
        <v>1694</v>
      </c>
      <c r="I853" s="16" t="s">
        <v>1841</v>
      </c>
      <c r="M853" t="s">
        <v>1671</v>
      </c>
      <c r="O853">
        <v>2011</v>
      </c>
      <c r="R853">
        <v>30</v>
      </c>
      <c r="T853" t="s">
        <v>1842</v>
      </c>
      <c r="U853" t="s">
        <v>1775</v>
      </c>
      <c r="V853" s="9" t="s">
        <v>1842</v>
      </c>
      <c r="W853">
        <v>70</v>
      </c>
      <c r="X853" s="9" t="s">
        <v>1822</v>
      </c>
      <c r="Y853" t="s">
        <v>1739</v>
      </c>
      <c r="Z853">
        <v>0</v>
      </c>
      <c r="AF853" s="14" t="s">
        <v>158</v>
      </c>
      <c r="AG853" t="s">
        <v>1843</v>
      </c>
      <c r="AH853">
        <v>10</v>
      </c>
      <c r="AI853" t="s">
        <v>158</v>
      </c>
      <c r="AJ853" s="15" t="s">
        <v>1674</v>
      </c>
      <c r="AK853" s="15">
        <v>0.53300000000000003</v>
      </c>
      <c r="AL853" s="14" t="s">
        <v>1792</v>
      </c>
      <c r="AM853" s="14">
        <f>1.9</f>
        <v>1.9</v>
      </c>
      <c r="AN853" s="15">
        <v>4</v>
      </c>
      <c r="AO853" s="15">
        <v>50</v>
      </c>
      <c r="AP853" s="15">
        <v>133</v>
      </c>
      <c r="AQ853" s="14" t="s">
        <v>1813</v>
      </c>
      <c r="AR853" s="15" t="s">
        <v>1845</v>
      </c>
    </row>
    <row r="854" spans="1:44" x14ac:dyDescent="0.2">
      <c r="A854" t="s">
        <v>1608</v>
      </c>
      <c r="B854" s="15" t="s">
        <v>1672</v>
      </c>
      <c r="C854" s="15" t="s">
        <v>1675</v>
      </c>
      <c r="D854" t="s">
        <v>1603</v>
      </c>
      <c r="E854" t="s">
        <v>1604</v>
      </c>
      <c r="F854" t="s">
        <v>1840</v>
      </c>
      <c r="G854" s="15" t="s">
        <v>1694</v>
      </c>
      <c r="H854" s="14" t="s">
        <v>1694</v>
      </c>
      <c r="I854" s="16" t="s">
        <v>1841</v>
      </c>
      <c r="M854" t="s">
        <v>1671</v>
      </c>
      <c r="O854">
        <v>2011</v>
      </c>
      <c r="R854">
        <v>30</v>
      </c>
      <c r="T854" t="s">
        <v>1842</v>
      </c>
      <c r="U854" t="s">
        <v>1775</v>
      </c>
      <c r="V854" s="9" t="s">
        <v>1842</v>
      </c>
      <c r="W854">
        <v>70</v>
      </c>
      <c r="X854" s="9" t="s">
        <v>1820</v>
      </c>
      <c r="Y854" t="s">
        <v>1739</v>
      </c>
      <c r="Z854">
        <v>0</v>
      </c>
      <c r="AF854" s="14" t="s">
        <v>158</v>
      </c>
      <c r="AG854" t="s">
        <v>1843</v>
      </c>
      <c r="AH854">
        <v>10</v>
      </c>
      <c r="AI854" t="s">
        <v>158</v>
      </c>
      <c r="AJ854" s="15" t="s">
        <v>1674</v>
      </c>
      <c r="AK854" s="15">
        <v>3.8559999999999999</v>
      </c>
      <c r="AL854" s="14" t="s">
        <v>1792</v>
      </c>
      <c r="AM854" s="14">
        <f>6.344-1.9</f>
        <v>4.4440000000000008</v>
      </c>
      <c r="AN854" s="15">
        <v>4</v>
      </c>
      <c r="AO854" s="15">
        <v>50</v>
      </c>
      <c r="AP854" s="15">
        <v>140</v>
      </c>
      <c r="AQ854" s="14" t="s">
        <v>1813</v>
      </c>
      <c r="AR854" s="15" t="s">
        <v>1845</v>
      </c>
    </row>
    <row r="855" spans="1:44" x14ac:dyDescent="0.2">
      <c r="A855" t="s">
        <v>1608</v>
      </c>
      <c r="B855" s="15" t="s">
        <v>1672</v>
      </c>
      <c r="C855" s="15" t="s">
        <v>1675</v>
      </c>
      <c r="D855" t="s">
        <v>1603</v>
      </c>
      <c r="E855" t="s">
        <v>1604</v>
      </c>
      <c r="F855" t="s">
        <v>1840</v>
      </c>
      <c r="G855" s="15" t="s">
        <v>1694</v>
      </c>
      <c r="H855" s="14" t="s">
        <v>1694</v>
      </c>
      <c r="I855" s="16" t="s">
        <v>1841</v>
      </c>
      <c r="M855" t="s">
        <v>1671</v>
      </c>
      <c r="O855">
        <v>2011</v>
      </c>
      <c r="R855">
        <v>30</v>
      </c>
      <c r="T855" t="s">
        <v>1842</v>
      </c>
      <c r="U855" t="s">
        <v>1775</v>
      </c>
      <c r="V855" s="9" t="s">
        <v>1842</v>
      </c>
      <c r="W855">
        <v>70</v>
      </c>
      <c r="X855" s="9" t="s">
        <v>1821</v>
      </c>
      <c r="Y855" t="s">
        <v>1739</v>
      </c>
      <c r="Z855">
        <v>0</v>
      </c>
      <c r="AF855" s="14" t="s">
        <v>158</v>
      </c>
      <c r="AG855" t="s">
        <v>1843</v>
      </c>
      <c r="AH855">
        <v>10</v>
      </c>
      <c r="AI855" t="s">
        <v>158</v>
      </c>
      <c r="AJ855" s="15" t="s">
        <v>1674</v>
      </c>
      <c r="AK855" s="15">
        <v>9.8670000000000009</v>
      </c>
      <c r="AL855" s="14" t="s">
        <v>1792</v>
      </c>
      <c r="AM855" s="14">
        <f>13.011-6.611</f>
        <v>6.3999999999999995</v>
      </c>
      <c r="AN855" s="15">
        <v>4</v>
      </c>
      <c r="AO855" s="15">
        <v>50</v>
      </c>
      <c r="AP855" s="15">
        <v>140</v>
      </c>
      <c r="AQ855" s="14" t="s">
        <v>1813</v>
      </c>
      <c r="AR855" s="15" t="s">
        <v>1845</v>
      </c>
    </row>
    <row r="856" spans="1:44" x14ac:dyDescent="0.2">
      <c r="A856" t="s">
        <v>1608</v>
      </c>
      <c r="B856" s="15" t="s">
        <v>1672</v>
      </c>
      <c r="C856" s="15" t="s">
        <v>1675</v>
      </c>
      <c r="D856" t="s">
        <v>1603</v>
      </c>
      <c r="E856" t="s">
        <v>1604</v>
      </c>
      <c r="F856" t="s">
        <v>1840</v>
      </c>
      <c r="G856" s="15" t="s">
        <v>1694</v>
      </c>
      <c r="H856" s="14" t="s">
        <v>1694</v>
      </c>
      <c r="I856" s="16" t="s">
        <v>1841</v>
      </c>
      <c r="M856" t="s">
        <v>1671</v>
      </c>
      <c r="O856">
        <v>2011</v>
      </c>
      <c r="R856">
        <v>30</v>
      </c>
      <c r="T856" t="s">
        <v>1842</v>
      </c>
      <c r="U856" t="s">
        <v>1775</v>
      </c>
      <c r="V856" s="9" t="s">
        <v>1842</v>
      </c>
      <c r="W856">
        <v>70</v>
      </c>
      <c r="X856" s="9" t="s">
        <v>1730</v>
      </c>
      <c r="Y856" t="s">
        <v>1739</v>
      </c>
      <c r="Z856">
        <v>0</v>
      </c>
      <c r="AF856" s="14" t="s">
        <v>158</v>
      </c>
      <c r="AG856" t="s">
        <v>1843</v>
      </c>
      <c r="AH856">
        <v>10</v>
      </c>
      <c r="AI856" t="s">
        <v>158</v>
      </c>
      <c r="AJ856" s="15" t="s">
        <v>1674</v>
      </c>
      <c r="AK856" s="15">
        <v>16.399999999999999</v>
      </c>
      <c r="AL856" s="14" t="s">
        <v>1792</v>
      </c>
      <c r="AM856" s="14">
        <f>17.722-15.322</f>
        <v>2.4000000000000021</v>
      </c>
      <c r="AN856" s="15">
        <v>4</v>
      </c>
      <c r="AO856" s="15">
        <v>50</v>
      </c>
      <c r="AP856" s="15">
        <v>140</v>
      </c>
      <c r="AQ856" s="14" t="s">
        <v>1813</v>
      </c>
      <c r="AR856" s="15" t="s">
        <v>1845</v>
      </c>
    </row>
    <row r="857" spans="1:44" x14ac:dyDescent="0.2">
      <c r="A857" t="s">
        <v>1608</v>
      </c>
      <c r="B857" s="15" t="s">
        <v>1672</v>
      </c>
      <c r="C857" s="15" t="s">
        <v>1675</v>
      </c>
      <c r="D857" t="s">
        <v>1603</v>
      </c>
      <c r="E857" t="s">
        <v>1604</v>
      </c>
      <c r="F857" t="s">
        <v>1840</v>
      </c>
      <c r="G857" s="15" t="s">
        <v>1694</v>
      </c>
      <c r="H857" s="14" t="s">
        <v>1694</v>
      </c>
      <c r="I857" s="16" t="s">
        <v>1841</v>
      </c>
      <c r="M857" t="s">
        <v>1671</v>
      </c>
      <c r="O857">
        <v>2011</v>
      </c>
      <c r="R857">
        <v>30</v>
      </c>
      <c r="T857" t="s">
        <v>1842</v>
      </c>
      <c r="U857" t="s">
        <v>1775</v>
      </c>
      <c r="V857" s="9" t="s">
        <v>1842</v>
      </c>
      <c r="W857">
        <v>70</v>
      </c>
      <c r="X857" s="9" t="s">
        <v>1822</v>
      </c>
      <c r="Y857" t="s">
        <v>1739</v>
      </c>
      <c r="Z857">
        <v>0</v>
      </c>
      <c r="AF857" s="14" t="s">
        <v>158</v>
      </c>
      <c r="AG857" t="s">
        <v>1843</v>
      </c>
      <c r="AH857">
        <v>10</v>
      </c>
      <c r="AI857" t="s">
        <v>158</v>
      </c>
      <c r="AJ857" s="15" t="s">
        <v>1674</v>
      </c>
      <c r="AK857" s="15">
        <v>0.53300000000000003</v>
      </c>
      <c r="AL857" s="14" t="s">
        <v>1792</v>
      </c>
      <c r="AM857" s="14">
        <f>1.9</f>
        <v>1.9</v>
      </c>
      <c r="AN857" s="15">
        <v>4</v>
      </c>
      <c r="AO857" s="15">
        <v>50</v>
      </c>
      <c r="AP857" s="15">
        <v>140</v>
      </c>
      <c r="AQ857" s="14" t="s">
        <v>1813</v>
      </c>
      <c r="AR857" s="15" t="s">
        <v>1845</v>
      </c>
    </row>
    <row r="858" spans="1:44" x14ac:dyDescent="0.2">
      <c r="A858" t="s">
        <v>1608</v>
      </c>
      <c r="B858" s="15" t="s">
        <v>1672</v>
      </c>
      <c r="C858" s="15" t="s">
        <v>1675</v>
      </c>
      <c r="D858" t="s">
        <v>1603</v>
      </c>
      <c r="E858" t="s">
        <v>1604</v>
      </c>
      <c r="F858" t="s">
        <v>1840</v>
      </c>
      <c r="G858" s="15" t="s">
        <v>1694</v>
      </c>
      <c r="H858" s="14" t="s">
        <v>1694</v>
      </c>
      <c r="I858" s="16" t="s">
        <v>1841</v>
      </c>
      <c r="M858" t="s">
        <v>1671</v>
      </c>
      <c r="O858">
        <v>2011</v>
      </c>
      <c r="R858">
        <v>30</v>
      </c>
      <c r="T858" t="s">
        <v>1842</v>
      </c>
      <c r="U858" t="s">
        <v>1775</v>
      </c>
      <c r="V858" s="9" t="s">
        <v>1842</v>
      </c>
      <c r="W858">
        <v>70</v>
      </c>
      <c r="X858" s="9" t="s">
        <v>1820</v>
      </c>
      <c r="Y858" t="s">
        <v>1739</v>
      </c>
      <c r="Z858">
        <v>0</v>
      </c>
      <c r="AF858" s="14" t="s">
        <v>158</v>
      </c>
      <c r="AG858" t="s">
        <v>1843</v>
      </c>
      <c r="AH858">
        <v>10</v>
      </c>
      <c r="AI858" t="s">
        <v>158</v>
      </c>
      <c r="AJ858" s="15" t="s">
        <v>1674</v>
      </c>
      <c r="AK858" s="15">
        <v>4.3</v>
      </c>
      <c r="AL858" s="14" t="s">
        <v>1792</v>
      </c>
      <c r="AM858" s="14">
        <f>6.7-2.167</f>
        <v>4.5330000000000004</v>
      </c>
      <c r="AN858" s="15">
        <v>4</v>
      </c>
      <c r="AO858" s="15">
        <v>50</v>
      </c>
      <c r="AP858" s="15">
        <v>147</v>
      </c>
      <c r="AQ858" s="14" t="s">
        <v>1813</v>
      </c>
      <c r="AR858" s="15" t="s">
        <v>1845</v>
      </c>
    </row>
    <row r="859" spans="1:44" x14ac:dyDescent="0.2">
      <c r="A859" t="s">
        <v>1608</v>
      </c>
      <c r="B859" s="15" t="s">
        <v>1672</v>
      </c>
      <c r="C859" s="15" t="s">
        <v>1675</v>
      </c>
      <c r="D859" t="s">
        <v>1603</v>
      </c>
      <c r="E859" t="s">
        <v>1604</v>
      </c>
      <c r="F859" t="s">
        <v>1840</v>
      </c>
      <c r="G859" s="15" t="s">
        <v>1694</v>
      </c>
      <c r="H859" s="14" t="s">
        <v>1694</v>
      </c>
      <c r="I859" s="16" t="s">
        <v>1841</v>
      </c>
      <c r="M859" t="s">
        <v>1671</v>
      </c>
      <c r="O859">
        <v>2011</v>
      </c>
      <c r="R859">
        <v>30</v>
      </c>
      <c r="T859" t="s">
        <v>1842</v>
      </c>
      <c r="U859" t="s">
        <v>1775</v>
      </c>
      <c r="V859" s="9" t="s">
        <v>1842</v>
      </c>
      <c r="W859">
        <v>70</v>
      </c>
      <c r="X859" s="9" t="s">
        <v>1821</v>
      </c>
      <c r="Y859" t="s">
        <v>1739</v>
      </c>
      <c r="Z859">
        <v>0</v>
      </c>
      <c r="AF859" s="14" t="s">
        <v>158</v>
      </c>
      <c r="AG859" t="s">
        <v>1843</v>
      </c>
      <c r="AH859">
        <v>10</v>
      </c>
      <c r="AI859" t="s">
        <v>158</v>
      </c>
      <c r="AJ859" s="15" t="s">
        <v>1674</v>
      </c>
      <c r="AK859" s="15">
        <v>9.8670000000000009</v>
      </c>
      <c r="AL859" s="14" t="s">
        <v>1792</v>
      </c>
      <c r="AM859" s="14">
        <f>13.011-6.611</f>
        <v>6.3999999999999995</v>
      </c>
      <c r="AN859" s="15">
        <v>4</v>
      </c>
      <c r="AO859" s="15">
        <v>50</v>
      </c>
      <c r="AP859" s="15">
        <v>147</v>
      </c>
      <c r="AQ859" s="14" t="s">
        <v>1813</v>
      </c>
      <c r="AR859" s="15" t="s">
        <v>1845</v>
      </c>
    </row>
    <row r="860" spans="1:44" x14ac:dyDescent="0.2">
      <c r="A860" t="s">
        <v>1608</v>
      </c>
      <c r="B860" s="15" t="s">
        <v>1672</v>
      </c>
      <c r="C860" s="15" t="s">
        <v>1675</v>
      </c>
      <c r="D860" t="s">
        <v>1603</v>
      </c>
      <c r="E860" t="s">
        <v>1604</v>
      </c>
      <c r="F860" t="s">
        <v>1840</v>
      </c>
      <c r="G860" s="15" t="s">
        <v>1694</v>
      </c>
      <c r="H860" s="14" t="s">
        <v>1694</v>
      </c>
      <c r="I860" s="16" t="s">
        <v>1841</v>
      </c>
      <c r="M860" t="s">
        <v>1671</v>
      </c>
      <c r="O860">
        <v>2011</v>
      </c>
      <c r="R860">
        <v>30</v>
      </c>
      <c r="T860" t="s">
        <v>1842</v>
      </c>
      <c r="U860" t="s">
        <v>1775</v>
      </c>
      <c r="V860" s="9" t="s">
        <v>1842</v>
      </c>
      <c r="W860">
        <v>70</v>
      </c>
      <c r="X860" s="9" t="s">
        <v>1730</v>
      </c>
      <c r="Y860" t="s">
        <v>1739</v>
      </c>
      <c r="Z860">
        <v>0</v>
      </c>
      <c r="AF860" s="14" t="s">
        <v>158</v>
      </c>
      <c r="AG860" t="s">
        <v>1843</v>
      </c>
      <c r="AH860">
        <v>10</v>
      </c>
      <c r="AI860" t="s">
        <v>158</v>
      </c>
      <c r="AJ860" s="15" t="s">
        <v>1674</v>
      </c>
      <c r="AK860" s="15">
        <v>16.399999999999999</v>
      </c>
      <c r="AL860" s="14" t="s">
        <v>1792</v>
      </c>
      <c r="AM860" s="14">
        <f>17.722-15.322</f>
        <v>2.4000000000000021</v>
      </c>
      <c r="AN860" s="15">
        <v>4</v>
      </c>
      <c r="AO860" s="15">
        <v>50</v>
      </c>
      <c r="AP860" s="15">
        <v>147</v>
      </c>
      <c r="AQ860" s="14" t="s">
        <v>1813</v>
      </c>
      <c r="AR860" s="15" t="s">
        <v>1845</v>
      </c>
    </row>
    <row r="861" spans="1:44" x14ac:dyDescent="0.2">
      <c r="A861" t="s">
        <v>1608</v>
      </c>
      <c r="B861" s="15" t="s">
        <v>1672</v>
      </c>
      <c r="C861" s="15" t="s">
        <v>1675</v>
      </c>
      <c r="D861" t="s">
        <v>1603</v>
      </c>
      <c r="E861" t="s">
        <v>1604</v>
      </c>
      <c r="F861" t="s">
        <v>1840</v>
      </c>
      <c r="G861" s="15" t="s">
        <v>1694</v>
      </c>
      <c r="H861" s="14" t="s">
        <v>1694</v>
      </c>
      <c r="I861" s="16" t="s">
        <v>1841</v>
      </c>
      <c r="M861" t="s">
        <v>1671</v>
      </c>
      <c r="O861">
        <v>2011</v>
      </c>
      <c r="R861">
        <v>30</v>
      </c>
      <c r="T861" t="s">
        <v>1842</v>
      </c>
      <c r="U861" t="s">
        <v>1775</v>
      </c>
      <c r="V861" s="9" t="s">
        <v>1842</v>
      </c>
      <c r="W861">
        <v>70</v>
      </c>
      <c r="X861" s="9" t="s">
        <v>1822</v>
      </c>
      <c r="Y861" t="s">
        <v>1739</v>
      </c>
      <c r="Z861">
        <v>0</v>
      </c>
      <c r="AF861" s="14" t="s">
        <v>158</v>
      </c>
      <c r="AG861" t="s">
        <v>1843</v>
      </c>
      <c r="AH861">
        <v>10</v>
      </c>
      <c r="AI861" t="s">
        <v>158</v>
      </c>
      <c r="AJ861" s="15" t="s">
        <v>1674</v>
      </c>
      <c r="AK861" s="15">
        <v>0.56699999999999995</v>
      </c>
      <c r="AL861" s="14" t="s">
        <v>1792</v>
      </c>
      <c r="AM861" s="14">
        <v>1.9890000000000001</v>
      </c>
      <c r="AN861" s="15">
        <v>4</v>
      </c>
      <c r="AO861" s="15">
        <v>50</v>
      </c>
      <c r="AP861" s="15">
        <v>147</v>
      </c>
      <c r="AQ861" s="14" t="s">
        <v>1813</v>
      </c>
      <c r="AR861" s="15" t="s">
        <v>1845</v>
      </c>
    </row>
    <row r="862" spans="1:44" x14ac:dyDescent="0.2">
      <c r="A862" t="s">
        <v>1608</v>
      </c>
      <c r="B862" s="15" t="s">
        <v>1672</v>
      </c>
      <c r="C862" s="15" t="s">
        <v>1675</v>
      </c>
      <c r="D862" t="s">
        <v>1603</v>
      </c>
      <c r="E862" t="s">
        <v>1604</v>
      </c>
      <c r="F862" t="s">
        <v>1840</v>
      </c>
      <c r="G862" s="15" t="s">
        <v>1694</v>
      </c>
      <c r="H862" s="14" t="s">
        <v>1694</v>
      </c>
      <c r="I862" s="16" t="s">
        <v>1841</v>
      </c>
      <c r="M862" t="s">
        <v>1671</v>
      </c>
      <c r="O862">
        <v>2011</v>
      </c>
      <c r="R862">
        <v>30</v>
      </c>
      <c r="T862" t="s">
        <v>1842</v>
      </c>
      <c r="U862" t="s">
        <v>1775</v>
      </c>
      <c r="V862" s="9" t="s">
        <v>1842</v>
      </c>
      <c r="W862">
        <v>70</v>
      </c>
      <c r="X862" s="9" t="s">
        <v>1820</v>
      </c>
      <c r="Y862" t="s">
        <v>1739</v>
      </c>
      <c r="Z862">
        <v>0</v>
      </c>
      <c r="AF862" s="14" t="s">
        <v>158</v>
      </c>
      <c r="AG862" t="s">
        <v>1843</v>
      </c>
      <c r="AH862">
        <v>10</v>
      </c>
      <c r="AI862" t="s">
        <v>158</v>
      </c>
      <c r="AJ862" s="15" t="s">
        <v>1674</v>
      </c>
      <c r="AK862" s="15">
        <v>4.3</v>
      </c>
      <c r="AL862" s="14" t="s">
        <v>1792</v>
      </c>
      <c r="AM862" s="14">
        <f>6.7-2.167</f>
        <v>4.5330000000000004</v>
      </c>
      <c r="AN862" s="15">
        <v>4</v>
      </c>
      <c r="AO862" s="15">
        <v>50</v>
      </c>
      <c r="AP862" s="15">
        <f>AP861+7</f>
        <v>154</v>
      </c>
      <c r="AQ862" s="14" t="s">
        <v>1813</v>
      </c>
      <c r="AR862" s="15" t="s">
        <v>1845</v>
      </c>
    </row>
    <row r="863" spans="1:44" x14ac:dyDescent="0.2">
      <c r="A863" t="s">
        <v>1608</v>
      </c>
      <c r="B863" s="15" t="s">
        <v>1672</v>
      </c>
      <c r="C863" s="15" t="s">
        <v>1675</v>
      </c>
      <c r="D863" t="s">
        <v>1603</v>
      </c>
      <c r="E863" t="s">
        <v>1604</v>
      </c>
      <c r="F863" t="s">
        <v>1840</v>
      </c>
      <c r="G863" s="15" t="s">
        <v>1694</v>
      </c>
      <c r="H863" s="14" t="s">
        <v>1694</v>
      </c>
      <c r="I863" s="16" t="s">
        <v>1841</v>
      </c>
      <c r="M863" t="s">
        <v>1671</v>
      </c>
      <c r="O863">
        <v>2011</v>
      </c>
      <c r="R863">
        <v>30</v>
      </c>
      <c r="T863" t="s">
        <v>1842</v>
      </c>
      <c r="U863" t="s">
        <v>1775</v>
      </c>
      <c r="V863" s="9" t="s">
        <v>1842</v>
      </c>
      <c r="W863">
        <v>70</v>
      </c>
      <c r="X863" s="9" t="s">
        <v>1821</v>
      </c>
      <c r="Y863" t="s">
        <v>1739</v>
      </c>
      <c r="Z863">
        <v>0</v>
      </c>
      <c r="AF863" s="14" t="s">
        <v>158</v>
      </c>
      <c r="AG863" t="s">
        <v>1843</v>
      </c>
      <c r="AH863">
        <v>10</v>
      </c>
      <c r="AI863" t="s">
        <v>158</v>
      </c>
      <c r="AJ863" s="15" t="s">
        <v>1674</v>
      </c>
      <c r="AK863" s="15">
        <v>9.8670000000000009</v>
      </c>
      <c r="AL863" s="14" t="s">
        <v>1792</v>
      </c>
      <c r="AM863" s="14">
        <f>13.011-6.611</f>
        <v>6.3999999999999995</v>
      </c>
      <c r="AN863" s="15">
        <v>4</v>
      </c>
      <c r="AO863" s="15">
        <v>50</v>
      </c>
      <c r="AP863" s="15">
        <v>154</v>
      </c>
      <c r="AQ863" s="14" t="s">
        <v>1813</v>
      </c>
      <c r="AR863" s="15" t="s">
        <v>1845</v>
      </c>
    </row>
    <row r="864" spans="1:44" x14ac:dyDescent="0.2">
      <c r="A864" t="s">
        <v>1608</v>
      </c>
      <c r="B864" s="15" t="s">
        <v>1672</v>
      </c>
      <c r="C864" s="15" t="s">
        <v>1675</v>
      </c>
      <c r="D864" t="s">
        <v>1603</v>
      </c>
      <c r="E864" t="s">
        <v>1604</v>
      </c>
      <c r="F864" t="s">
        <v>1840</v>
      </c>
      <c r="G864" s="15" t="s">
        <v>1694</v>
      </c>
      <c r="H864" s="14" t="s">
        <v>1694</v>
      </c>
      <c r="I864" s="16" t="s">
        <v>1841</v>
      </c>
      <c r="M864" t="s">
        <v>1671</v>
      </c>
      <c r="O864">
        <v>2011</v>
      </c>
      <c r="R864">
        <v>30</v>
      </c>
      <c r="T864" t="s">
        <v>1842</v>
      </c>
      <c r="U864" t="s">
        <v>1775</v>
      </c>
      <c r="V864" s="9" t="s">
        <v>1842</v>
      </c>
      <c r="W864">
        <v>70</v>
      </c>
      <c r="X864" s="9" t="s">
        <v>1730</v>
      </c>
      <c r="Y864" t="s">
        <v>1739</v>
      </c>
      <c r="Z864">
        <v>0</v>
      </c>
      <c r="AF864" s="14" t="s">
        <v>158</v>
      </c>
      <c r="AG864" t="s">
        <v>1843</v>
      </c>
      <c r="AH864">
        <v>10</v>
      </c>
      <c r="AI864" t="s">
        <v>158</v>
      </c>
      <c r="AJ864" s="15" t="s">
        <v>1674</v>
      </c>
      <c r="AK864" s="15">
        <v>16.399999999999999</v>
      </c>
      <c r="AL864" s="14" t="s">
        <v>1792</v>
      </c>
      <c r="AM864" s="14">
        <f>17.722-15.322</f>
        <v>2.4000000000000021</v>
      </c>
      <c r="AN864" s="15">
        <v>4</v>
      </c>
      <c r="AO864" s="15">
        <v>50</v>
      </c>
      <c r="AP864" s="15">
        <v>154</v>
      </c>
      <c r="AQ864" s="14" t="s">
        <v>1813</v>
      </c>
      <c r="AR864" s="15" t="s">
        <v>1845</v>
      </c>
    </row>
    <row r="865" spans="1:44" x14ac:dyDescent="0.2">
      <c r="A865" t="s">
        <v>1608</v>
      </c>
      <c r="B865" s="15" t="s">
        <v>1672</v>
      </c>
      <c r="C865" s="15" t="s">
        <v>1675</v>
      </c>
      <c r="D865" t="s">
        <v>1603</v>
      </c>
      <c r="E865" t="s">
        <v>1604</v>
      </c>
      <c r="F865" t="s">
        <v>1840</v>
      </c>
      <c r="G865" s="15" t="s">
        <v>1694</v>
      </c>
      <c r="H865" s="14" t="s">
        <v>1694</v>
      </c>
      <c r="I865" s="16" t="s">
        <v>1841</v>
      </c>
      <c r="M865" t="s">
        <v>1671</v>
      </c>
      <c r="O865">
        <v>2011</v>
      </c>
      <c r="R865">
        <v>30</v>
      </c>
      <c r="T865" t="s">
        <v>1842</v>
      </c>
      <c r="U865" t="s">
        <v>1775</v>
      </c>
      <c r="V865" s="9" t="s">
        <v>1842</v>
      </c>
      <c r="W865">
        <v>70</v>
      </c>
      <c r="X865" s="9" t="s">
        <v>1822</v>
      </c>
      <c r="Y865" t="s">
        <v>1739</v>
      </c>
      <c r="Z865">
        <v>0</v>
      </c>
      <c r="AF865" s="14" t="s">
        <v>158</v>
      </c>
      <c r="AG865" t="s">
        <v>1843</v>
      </c>
      <c r="AH865">
        <v>10</v>
      </c>
      <c r="AI865" t="s">
        <v>158</v>
      </c>
      <c r="AJ865" s="15" t="s">
        <v>1674</v>
      </c>
      <c r="AK865" s="15">
        <v>0.56699999999999995</v>
      </c>
      <c r="AL865" s="14" t="s">
        <v>1792</v>
      </c>
      <c r="AM865" s="14">
        <v>1.9890000000000001</v>
      </c>
      <c r="AN865" s="15">
        <v>4</v>
      </c>
      <c r="AO865" s="15">
        <v>50</v>
      </c>
      <c r="AP865" s="15">
        <v>154</v>
      </c>
      <c r="AQ865" s="14" t="s">
        <v>1813</v>
      </c>
      <c r="AR865" s="15" t="s">
        <v>1845</v>
      </c>
    </row>
    <row r="866" spans="1:44" x14ac:dyDescent="0.2">
      <c r="A866" t="s">
        <v>1608</v>
      </c>
      <c r="B866" s="15" t="s">
        <v>1672</v>
      </c>
      <c r="C866" s="15" t="s">
        <v>1675</v>
      </c>
      <c r="D866" t="s">
        <v>1603</v>
      </c>
      <c r="E866" t="s">
        <v>1604</v>
      </c>
      <c r="F866" t="s">
        <v>1840</v>
      </c>
      <c r="G866" s="15" t="s">
        <v>1694</v>
      </c>
      <c r="H866" s="14" t="s">
        <v>1694</v>
      </c>
      <c r="I866" s="16" t="s">
        <v>1841</v>
      </c>
      <c r="M866" t="s">
        <v>1671</v>
      </c>
      <c r="O866">
        <v>2011</v>
      </c>
      <c r="R866">
        <v>30</v>
      </c>
      <c r="T866" t="s">
        <v>1842</v>
      </c>
      <c r="U866" t="s">
        <v>1775</v>
      </c>
      <c r="V866" s="9" t="s">
        <v>1842</v>
      </c>
      <c r="W866">
        <v>70</v>
      </c>
      <c r="X866" s="9" t="s">
        <v>1820</v>
      </c>
      <c r="Y866" t="s">
        <v>1739</v>
      </c>
      <c r="Z866">
        <v>0</v>
      </c>
      <c r="AF866" s="14" t="s">
        <v>158</v>
      </c>
      <c r="AG866" t="s">
        <v>1843</v>
      </c>
      <c r="AH866">
        <v>10</v>
      </c>
      <c r="AI866" t="s">
        <v>158</v>
      </c>
      <c r="AJ866" s="15" t="s">
        <v>1674</v>
      </c>
      <c r="AK866" s="15">
        <v>4.3</v>
      </c>
      <c r="AL866" s="14" t="s">
        <v>1792</v>
      </c>
      <c r="AM866" s="14">
        <f>6.7-2.167</f>
        <v>4.5330000000000004</v>
      </c>
      <c r="AN866" s="15">
        <v>4</v>
      </c>
      <c r="AO866" s="15">
        <v>50</v>
      </c>
      <c r="AP866" s="15">
        <f>154+7</f>
        <v>161</v>
      </c>
      <c r="AQ866" s="14" t="s">
        <v>1813</v>
      </c>
      <c r="AR866" s="15" t="s">
        <v>1845</v>
      </c>
    </row>
    <row r="867" spans="1:44" x14ac:dyDescent="0.2">
      <c r="A867" t="s">
        <v>1608</v>
      </c>
      <c r="B867" s="15" t="s">
        <v>1672</v>
      </c>
      <c r="C867" s="15" t="s">
        <v>1675</v>
      </c>
      <c r="D867" t="s">
        <v>1603</v>
      </c>
      <c r="E867" t="s">
        <v>1604</v>
      </c>
      <c r="F867" t="s">
        <v>1840</v>
      </c>
      <c r="G867" s="15" t="s">
        <v>1694</v>
      </c>
      <c r="H867" s="14" t="s">
        <v>1694</v>
      </c>
      <c r="I867" s="16" t="s">
        <v>1841</v>
      </c>
      <c r="M867" t="s">
        <v>1671</v>
      </c>
      <c r="O867">
        <v>2011</v>
      </c>
      <c r="R867">
        <v>30</v>
      </c>
      <c r="T867" t="s">
        <v>1842</v>
      </c>
      <c r="U867" t="s">
        <v>1775</v>
      </c>
      <c r="V867" s="9" t="s">
        <v>1842</v>
      </c>
      <c r="W867">
        <v>70</v>
      </c>
      <c r="X867" s="9" t="s">
        <v>1821</v>
      </c>
      <c r="Y867" t="s">
        <v>1739</v>
      </c>
      <c r="Z867">
        <v>0</v>
      </c>
      <c r="AF867" s="14" t="s">
        <v>158</v>
      </c>
      <c r="AG867" t="s">
        <v>1843</v>
      </c>
      <c r="AH867">
        <v>10</v>
      </c>
      <c r="AI867" t="s">
        <v>158</v>
      </c>
      <c r="AJ867" s="15" t="s">
        <v>1674</v>
      </c>
      <c r="AK867" s="15">
        <v>9.8670000000000009</v>
      </c>
      <c r="AL867" s="14" t="s">
        <v>1792</v>
      </c>
      <c r="AM867" s="14">
        <f>13.011-6.611</f>
        <v>6.3999999999999995</v>
      </c>
      <c r="AN867" s="15">
        <v>4</v>
      </c>
      <c r="AO867" s="15">
        <v>50</v>
      </c>
      <c r="AP867" s="15">
        <v>161</v>
      </c>
      <c r="AQ867" s="14" t="s">
        <v>1813</v>
      </c>
      <c r="AR867" s="15" t="s">
        <v>1845</v>
      </c>
    </row>
    <row r="868" spans="1:44" x14ac:dyDescent="0.2">
      <c r="A868" t="s">
        <v>1608</v>
      </c>
      <c r="B868" s="15" t="s">
        <v>1672</v>
      </c>
      <c r="C868" s="15" t="s">
        <v>1675</v>
      </c>
      <c r="D868" t="s">
        <v>1603</v>
      </c>
      <c r="E868" t="s">
        <v>1604</v>
      </c>
      <c r="F868" t="s">
        <v>1840</v>
      </c>
      <c r="G868" s="15" t="s">
        <v>1694</v>
      </c>
      <c r="H868" s="14" t="s">
        <v>1694</v>
      </c>
      <c r="I868" s="16" t="s">
        <v>1841</v>
      </c>
      <c r="M868" t="s">
        <v>1671</v>
      </c>
      <c r="O868">
        <v>2011</v>
      </c>
      <c r="R868">
        <v>30</v>
      </c>
      <c r="T868" t="s">
        <v>1842</v>
      </c>
      <c r="U868" t="s">
        <v>1775</v>
      </c>
      <c r="V868" s="9" t="s">
        <v>1842</v>
      </c>
      <c r="W868">
        <v>70</v>
      </c>
      <c r="X868" s="9" t="s">
        <v>1730</v>
      </c>
      <c r="Y868" t="s">
        <v>1739</v>
      </c>
      <c r="Z868">
        <v>0</v>
      </c>
      <c r="AF868" s="14" t="s">
        <v>158</v>
      </c>
      <c r="AG868" t="s">
        <v>1843</v>
      </c>
      <c r="AH868">
        <v>10</v>
      </c>
      <c r="AI868" t="s">
        <v>158</v>
      </c>
      <c r="AJ868" s="15" t="s">
        <v>1674</v>
      </c>
      <c r="AK868" s="15">
        <v>16.399999999999999</v>
      </c>
      <c r="AL868" s="14" t="s">
        <v>1792</v>
      </c>
      <c r="AM868" s="14">
        <f>17.722-15.322</f>
        <v>2.4000000000000021</v>
      </c>
      <c r="AN868" s="15">
        <v>4</v>
      </c>
      <c r="AO868" s="15">
        <v>50</v>
      </c>
      <c r="AP868" s="15">
        <v>161</v>
      </c>
      <c r="AQ868" s="14" t="s">
        <v>1813</v>
      </c>
      <c r="AR868" s="15" t="s">
        <v>1845</v>
      </c>
    </row>
    <row r="869" spans="1:44" x14ac:dyDescent="0.2">
      <c r="A869" t="s">
        <v>1608</v>
      </c>
      <c r="B869" s="15" t="s">
        <v>1672</v>
      </c>
      <c r="C869" s="15" t="s">
        <v>1675</v>
      </c>
      <c r="D869" t="s">
        <v>1603</v>
      </c>
      <c r="E869" t="s">
        <v>1604</v>
      </c>
      <c r="F869" t="s">
        <v>1840</v>
      </c>
      <c r="G869" s="15" t="s">
        <v>1694</v>
      </c>
      <c r="H869" s="14" t="s">
        <v>1694</v>
      </c>
      <c r="I869" s="16" t="s">
        <v>1841</v>
      </c>
      <c r="M869" t="s">
        <v>1671</v>
      </c>
      <c r="O869">
        <v>2011</v>
      </c>
      <c r="R869">
        <v>30</v>
      </c>
      <c r="T869" t="s">
        <v>1842</v>
      </c>
      <c r="U869" t="s">
        <v>1775</v>
      </c>
      <c r="V869" s="9" t="s">
        <v>1842</v>
      </c>
      <c r="W869">
        <v>70</v>
      </c>
      <c r="X869" s="9" t="s">
        <v>1822</v>
      </c>
      <c r="Y869" t="s">
        <v>1739</v>
      </c>
      <c r="Z869">
        <v>0</v>
      </c>
      <c r="AF869" s="14" t="s">
        <v>158</v>
      </c>
      <c r="AG869" t="s">
        <v>1843</v>
      </c>
      <c r="AH869">
        <v>10</v>
      </c>
      <c r="AI869" t="s">
        <v>158</v>
      </c>
      <c r="AJ869" s="15" t="s">
        <v>1674</v>
      </c>
      <c r="AK869" s="15">
        <v>0.56699999999999995</v>
      </c>
      <c r="AL869" s="14" t="s">
        <v>1792</v>
      </c>
      <c r="AM869" s="14">
        <v>1.9890000000000001</v>
      </c>
      <c r="AN869" s="15">
        <v>4</v>
      </c>
      <c r="AO869" s="15">
        <v>50</v>
      </c>
      <c r="AP869" s="15">
        <v>161</v>
      </c>
      <c r="AQ869" s="14" t="s">
        <v>1813</v>
      </c>
      <c r="AR869" s="15" t="s">
        <v>1845</v>
      </c>
    </row>
    <row r="870" spans="1:44" x14ac:dyDescent="0.2">
      <c r="A870" t="s">
        <v>1608</v>
      </c>
      <c r="B870" s="15" t="s">
        <v>1672</v>
      </c>
      <c r="C870" s="15" t="s">
        <v>1675</v>
      </c>
      <c r="D870" t="s">
        <v>1603</v>
      </c>
      <c r="E870" t="s">
        <v>1604</v>
      </c>
      <c r="F870" t="s">
        <v>1840</v>
      </c>
      <c r="G870" s="15" t="s">
        <v>1694</v>
      </c>
      <c r="H870" s="14" t="s">
        <v>1694</v>
      </c>
      <c r="I870" s="16" t="s">
        <v>1841</v>
      </c>
      <c r="M870" t="s">
        <v>1671</v>
      </c>
      <c r="O870">
        <v>2011</v>
      </c>
      <c r="R870">
        <v>30</v>
      </c>
      <c r="T870" t="s">
        <v>1842</v>
      </c>
      <c r="U870" t="s">
        <v>1775</v>
      </c>
      <c r="V870" s="9" t="s">
        <v>1842</v>
      </c>
      <c r="W870">
        <v>70</v>
      </c>
      <c r="X870" s="9" t="s">
        <v>1820</v>
      </c>
      <c r="Y870" t="s">
        <v>1739</v>
      </c>
      <c r="Z870">
        <v>0</v>
      </c>
      <c r="AF870" s="14" t="s">
        <v>158</v>
      </c>
      <c r="AG870" t="s">
        <v>1843</v>
      </c>
      <c r="AH870">
        <v>10</v>
      </c>
      <c r="AI870" t="s">
        <v>158</v>
      </c>
      <c r="AJ870" s="15" t="s">
        <v>1674</v>
      </c>
      <c r="AK870" s="15">
        <v>4.3</v>
      </c>
      <c r="AL870" s="14" t="s">
        <v>1792</v>
      </c>
      <c r="AM870" s="14">
        <f>6.7-2.167</f>
        <v>4.5330000000000004</v>
      </c>
      <c r="AN870" s="15">
        <v>4</v>
      </c>
      <c r="AO870" s="15">
        <v>50</v>
      </c>
      <c r="AP870" s="15">
        <v>168</v>
      </c>
      <c r="AQ870" s="14" t="s">
        <v>1813</v>
      </c>
      <c r="AR870" s="15" t="s">
        <v>1845</v>
      </c>
    </row>
    <row r="871" spans="1:44" x14ac:dyDescent="0.2">
      <c r="A871" t="s">
        <v>1608</v>
      </c>
      <c r="B871" s="15" t="s">
        <v>1672</v>
      </c>
      <c r="C871" s="15" t="s">
        <v>1675</v>
      </c>
      <c r="D871" t="s">
        <v>1603</v>
      </c>
      <c r="E871" t="s">
        <v>1604</v>
      </c>
      <c r="F871" t="s">
        <v>1840</v>
      </c>
      <c r="G871" s="15" t="s">
        <v>1694</v>
      </c>
      <c r="H871" s="14" t="s">
        <v>1694</v>
      </c>
      <c r="I871" s="16" t="s">
        <v>1841</v>
      </c>
      <c r="M871" t="s">
        <v>1671</v>
      </c>
      <c r="O871">
        <v>2011</v>
      </c>
      <c r="R871">
        <v>30</v>
      </c>
      <c r="T871" t="s">
        <v>1842</v>
      </c>
      <c r="U871" t="s">
        <v>1775</v>
      </c>
      <c r="V871" s="9" t="s">
        <v>1842</v>
      </c>
      <c r="W871">
        <v>70</v>
      </c>
      <c r="X871" s="9" t="s">
        <v>1821</v>
      </c>
      <c r="Y871" t="s">
        <v>1739</v>
      </c>
      <c r="Z871">
        <v>0</v>
      </c>
      <c r="AF871" s="14" t="s">
        <v>158</v>
      </c>
      <c r="AG871" t="s">
        <v>1843</v>
      </c>
      <c r="AH871">
        <v>10</v>
      </c>
      <c r="AI871" t="s">
        <v>158</v>
      </c>
      <c r="AJ871" s="15" t="s">
        <v>1674</v>
      </c>
      <c r="AK871" s="15">
        <v>9.8670000000000009</v>
      </c>
      <c r="AL871" s="14" t="s">
        <v>1792</v>
      </c>
      <c r="AM871" s="14">
        <f>13.011-6.611</f>
        <v>6.3999999999999995</v>
      </c>
      <c r="AN871" s="15">
        <v>4</v>
      </c>
      <c r="AO871" s="15">
        <v>50</v>
      </c>
      <c r="AP871" s="15">
        <v>168</v>
      </c>
      <c r="AQ871" s="14" t="s">
        <v>1813</v>
      </c>
      <c r="AR871" s="15" t="s">
        <v>1845</v>
      </c>
    </row>
    <row r="872" spans="1:44" x14ac:dyDescent="0.2">
      <c r="A872" t="s">
        <v>1608</v>
      </c>
      <c r="B872" s="15" t="s">
        <v>1672</v>
      </c>
      <c r="C872" s="15" t="s">
        <v>1675</v>
      </c>
      <c r="D872" t="s">
        <v>1603</v>
      </c>
      <c r="E872" t="s">
        <v>1604</v>
      </c>
      <c r="F872" t="s">
        <v>1840</v>
      </c>
      <c r="G872" s="15" t="s">
        <v>1694</v>
      </c>
      <c r="H872" s="14" t="s">
        <v>1694</v>
      </c>
      <c r="I872" s="16" t="s">
        <v>1841</v>
      </c>
      <c r="M872" t="s">
        <v>1671</v>
      </c>
      <c r="O872">
        <v>2011</v>
      </c>
      <c r="R872">
        <v>30</v>
      </c>
      <c r="T872" t="s">
        <v>1842</v>
      </c>
      <c r="U872" t="s">
        <v>1775</v>
      </c>
      <c r="V872" s="9" t="s">
        <v>1842</v>
      </c>
      <c r="W872">
        <v>70</v>
      </c>
      <c r="X872" s="9" t="s">
        <v>1730</v>
      </c>
      <c r="Y872" t="s">
        <v>1739</v>
      </c>
      <c r="Z872">
        <v>0</v>
      </c>
      <c r="AF872" s="14" t="s">
        <v>158</v>
      </c>
      <c r="AG872" t="s">
        <v>1843</v>
      </c>
      <c r="AH872">
        <v>10</v>
      </c>
      <c r="AI872" t="s">
        <v>158</v>
      </c>
      <c r="AJ872" s="15" t="s">
        <v>1674</v>
      </c>
      <c r="AK872" s="15">
        <v>16.399999999999999</v>
      </c>
      <c r="AL872" s="14" t="s">
        <v>1792</v>
      </c>
      <c r="AM872" s="14">
        <f>17.722-15.322</f>
        <v>2.4000000000000021</v>
      </c>
      <c r="AN872" s="15">
        <v>4</v>
      </c>
      <c r="AO872" s="15">
        <v>50</v>
      </c>
      <c r="AP872" s="15">
        <v>168</v>
      </c>
      <c r="AQ872" s="14" t="s">
        <v>1813</v>
      </c>
      <c r="AR872" s="15" t="s">
        <v>1845</v>
      </c>
    </row>
    <row r="873" spans="1:44" x14ac:dyDescent="0.2">
      <c r="A873" t="s">
        <v>1608</v>
      </c>
      <c r="B873" s="15" t="s">
        <v>1672</v>
      </c>
      <c r="C873" s="15" t="s">
        <v>1675</v>
      </c>
      <c r="D873" t="s">
        <v>1603</v>
      </c>
      <c r="E873" t="s">
        <v>1604</v>
      </c>
      <c r="F873" t="s">
        <v>1840</v>
      </c>
      <c r="G873" s="15" t="s">
        <v>1694</v>
      </c>
      <c r="H873" s="14" t="s">
        <v>1694</v>
      </c>
      <c r="I873" s="16" t="s">
        <v>1841</v>
      </c>
      <c r="M873" t="s">
        <v>1671</v>
      </c>
      <c r="O873">
        <v>2011</v>
      </c>
      <c r="R873">
        <v>30</v>
      </c>
      <c r="T873" t="s">
        <v>1842</v>
      </c>
      <c r="U873" t="s">
        <v>1775</v>
      </c>
      <c r="V873" s="9" t="s">
        <v>1842</v>
      </c>
      <c r="W873">
        <v>70</v>
      </c>
      <c r="X873" s="9" t="s">
        <v>1822</v>
      </c>
      <c r="Y873" t="s">
        <v>1739</v>
      </c>
      <c r="Z873">
        <v>0</v>
      </c>
      <c r="AF873" s="14" t="s">
        <v>158</v>
      </c>
      <c r="AG873" t="s">
        <v>1843</v>
      </c>
      <c r="AH873">
        <v>10</v>
      </c>
      <c r="AI873" t="s">
        <v>158</v>
      </c>
      <c r="AJ873" s="15" t="s">
        <v>1674</v>
      </c>
      <c r="AK873" s="15">
        <v>0.56699999999999995</v>
      </c>
      <c r="AL873" s="14" t="s">
        <v>1792</v>
      </c>
      <c r="AM873" s="14">
        <v>1.9890000000000001</v>
      </c>
      <c r="AN873" s="15">
        <v>4</v>
      </c>
      <c r="AO873" s="15">
        <v>50</v>
      </c>
      <c r="AP873" s="15">
        <v>168</v>
      </c>
      <c r="AQ873" s="14" t="s">
        <v>1813</v>
      </c>
      <c r="AR873" s="15" t="s">
        <v>1845</v>
      </c>
    </row>
    <row r="874" spans="1:44" x14ac:dyDescent="0.2">
      <c r="A874" t="s">
        <v>1608</v>
      </c>
      <c r="B874" s="15" t="s">
        <v>1672</v>
      </c>
      <c r="C874" s="15" t="s">
        <v>1675</v>
      </c>
      <c r="D874" t="s">
        <v>1603</v>
      </c>
      <c r="E874" t="s">
        <v>1604</v>
      </c>
      <c r="F874" t="s">
        <v>1840</v>
      </c>
      <c r="G874" s="15" t="s">
        <v>1694</v>
      </c>
      <c r="H874" s="14" t="s">
        <v>1694</v>
      </c>
      <c r="I874" s="16" t="s">
        <v>1841</v>
      </c>
      <c r="M874" t="s">
        <v>1671</v>
      </c>
      <c r="O874">
        <v>2011</v>
      </c>
      <c r="R874">
        <v>30</v>
      </c>
      <c r="T874" t="s">
        <v>1842</v>
      </c>
      <c r="U874" t="s">
        <v>95</v>
      </c>
      <c r="V874" s="9" t="s">
        <v>1842</v>
      </c>
      <c r="W874">
        <v>70</v>
      </c>
      <c r="X874" s="9" t="s">
        <v>1730</v>
      </c>
      <c r="Y874" t="s">
        <v>1739</v>
      </c>
      <c r="Z874">
        <v>0</v>
      </c>
      <c r="AA874" t="s">
        <v>1846</v>
      </c>
      <c r="AB874">
        <v>10</v>
      </c>
      <c r="AC874">
        <v>1</v>
      </c>
      <c r="AF874" s="14" t="s">
        <v>158</v>
      </c>
      <c r="AG874" t="s">
        <v>1843</v>
      </c>
      <c r="AH874">
        <v>10</v>
      </c>
      <c r="AI874" t="s">
        <v>158</v>
      </c>
      <c r="AJ874" s="15" t="s">
        <v>1674</v>
      </c>
      <c r="AK874" s="15">
        <v>50</v>
      </c>
      <c r="AL874" s="14"/>
      <c r="AN874" s="15">
        <v>4</v>
      </c>
      <c r="AO874" s="15">
        <v>50</v>
      </c>
      <c r="AP874" s="15">
        <v>8.6999999999999993</v>
      </c>
      <c r="AQ874" s="14" t="s">
        <v>1813</v>
      </c>
      <c r="AR874" s="15" t="s">
        <v>1845</v>
      </c>
    </row>
    <row r="875" spans="1:44" x14ac:dyDescent="0.2">
      <c r="A875" t="s">
        <v>1608</v>
      </c>
      <c r="B875" s="15" t="s">
        <v>1672</v>
      </c>
      <c r="C875" s="15" t="s">
        <v>1675</v>
      </c>
      <c r="D875" t="s">
        <v>1603</v>
      </c>
      <c r="E875" t="s">
        <v>1604</v>
      </c>
      <c r="F875" t="s">
        <v>1840</v>
      </c>
      <c r="G875" s="15" t="s">
        <v>1694</v>
      </c>
      <c r="H875" s="14" t="s">
        <v>1694</v>
      </c>
      <c r="I875" s="16" t="s">
        <v>1841</v>
      </c>
      <c r="M875" t="s">
        <v>1671</v>
      </c>
      <c r="O875">
        <v>2011</v>
      </c>
      <c r="R875">
        <v>30</v>
      </c>
      <c r="T875" t="s">
        <v>1842</v>
      </c>
      <c r="U875" t="s">
        <v>95</v>
      </c>
      <c r="V875" s="9" t="s">
        <v>1842</v>
      </c>
      <c r="W875">
        <v>70</v>
      </c>
      <c r="X875" s="9" t="s">
        <v>1730</v>
      </c>
      <c r="Y875" t="s">
        <v>1739</v>
      </c>
      <c r="Z875">
        <v>0</v>
      </c>
      <c r="AA875" t="s">
        <v>1685</v>
      </c>
      <c r="AB875">
        <v>100</v>
      </c>
      <c r="AC875">
        <v>1</v>
      </c>
      <c r="AF875" s="14" t="s">
        <v>158</v>
      </c>
      <c r="AG875" t="s">
        <v>1843</v>
      </c>
      <c r="AH875">
        <v>10</v>
      </c>
      <c r="AI875" t="s">
        <v>158</v>
      </c>
      <c r="AJ875" s="15" t="s">
        <v>1674</v>
      </c>
      <c r="AK875" s="15">
        <v>50</v>
      </c>
      <c r="AL875" s="14"/>
      <c r="AN875" s="15">
        <v>4</v>
      </c>
      <c r="AO875" s="15">
        <v>50</v>
      </c>
      <c r="AP875" s="15">
        <v>20</v>
      </c>
      <c r="AQ875" s="14" t="s">
        <v>1813</v>
      </c>
      <c r="AR875" s="15" t="s">
        <v>1845</v>
      </c>
    </row>
    <row r="876" spans="1:44" x14ac:dyDescent="0.2">
      <c r="A876" t="s">
        <v>1608</v>
      </c>
      <c r="B876" s="15" t="s">
        <v>1672</v>
      </c>
      <c r="C876" s="15" t="s">
        <v>1675</v>
      </c>
      <c r="D876" t="s">
        <v>1603</v>
      </c>
      <c r="E876" t="s">
        <v>1604</v>
      </c>
      <c r="F876" t="s">
        <v>1840</v>
      </c>
      <c r="G876" s="15" t="s">
        <v>1694</v>
      </c>
      <c r="H876" s="14" t="s">
        <v>1694</v>
      </c>
      <c r="I876" s="16" t="s">
        <v>1841</v>
      </c>
      <c r="M876" t="s">
        <v>1671</v>
      </c>
      <c r="O876">
        <v>2011</v>
      </c>
      <c r="R876">
        <v>30</v>
      </c>
      <c r="T876" t="s">
        <v>1842</v>
      </c>
      <c r="U876" t="s">
        <v>95</v>
      </c>
      <c r="V876" s="9" t="s">
        <v>1842</v>
      </c>
      <c r="W876">
        <v>70</v>
      </c>
      <c r="X876" s="9" t="s">
        <v>1730</v>
      </c>
      <c r="Y876" t="s">
        <v>1847</v>
      </c>
      <c r="Z876">
        <v>0</v>
      </c>
      <c r="AA876" t="s">
        <v>1685</v>
      </c>
      <c r="AB876">
        <v>100</v>
      </c>
      <c r="AC876">
        <v>1</v>
      </c>
      <c r="AF876" s="14" t="s">
        <v>158</v>
      </c>
      <c r="AG876" t="s">
        <v>1843</v>
      </c>
      <c r="AH876">
        <v>10</v>
      </c>
      <c r="AI876" t="s">
        <v>158</v>
      </c>
      <c r="AJ876" s="15" t="s">
        <v>1674</v>
      </c>
      <c r="AK876" s="15">
        <v>50</v>
      </c>
      <c r="AL876" s="14"/>
      <c r="AN876" s="15">
        <v>4</v>
      </c>
      <c r="AO876" s="15">
        <v>50</v>
      </c>
      <c r="AP876" s="15">
        <v>17.5</v>
      </c>
      <c r="AQ876" s="14" t="s">
        <v>1813</v>
      </c>
      <c r="AR876" s="15" t="s">
        <v>1845</v>
      </c>
    </row>
    <row r="877" spans="1:44" x14ac:dyDescent="0.2">
      <c r="A877" t="s">
        <v>1608</v>
      </c>
      <c r="B877" s="15" t="s">
        <v>1672</v>
      </c>
      <c r="C877" s="15" t="s">
        <v>1675</v>
      </c>
      <c r="D877" t="s">
        <v>1603</v>
      </c>
      <c r="E877" t="s">
        <v>1604</v>
      </c>
      <c r="F877" t="s">
        <v>1840</v>
      </c>
      <c r="G877" s="15" t="s">
        <v>1694</v>
      </c>
      <c r="H877" s="14" t="s">
        <v>1694</v>
      </c>
      <c r="I877" s="16" t="s">
        <v>1841</v>
      </c>
      <c r="M877" t="s">
        <v>1671</v>
      </c>
      <c r="O877">
        <v>2011</v>
      </c>
      <c r="R877">
        <v>30</v>
      </c>
      <c r="T877" t="s">
        <v>1842</v>
      </c>
      <c r="U877" t="s">
        <v>95</v>
      </c>
      <c r="V877" s="9" t="s">
        <v>1842</v>
      </c>
      <c r="W877">
        <v>70</v>
      </c>
      <c r="X877" s="9" t="s">
        <v>1730</v>
      </c>
      <c r="Y877" t="s">
        <v>1739</v>
      </c>
      <c r="Z877">
        <v>0</v>
      </c>
      <c r="AA877" t="s">
        <v>1685</v>
      </c>
      <c r="AB877">
        <v>200</v>
      </c>
      <c r="AC877">
        <v>1</v>
      </c>
      <c r="AF877" s="14" t="s">
        <v>158</v>
      </c>
      <c r="AG877" t="s">
        <v>1843</v>
      </c>
      <c r="AH877">
        <v>10</v>
      </c>
      <c r="AI877" t="s">
        <v>158</v>
      </c>
      <c r="AJ877" s="15" t="s">
        <v>1674</v>
      </c>
      <c r="AK877" s="15">
        <v>50</v>
      </c>
      <c r="AL877" s="14"/>
      <c r="AN877" s="15">
        <v>4</v>
      </c>
      <c r="AO877" s="15">
        <v>50</v>
      </c>
      <c r="AP877" s="15">
        <v>18.5</v>
      </c>
      <c r="AQ877" s="14" t="s">
        <v>1813</v>
      </c>
      <c r="AR877" s="15" t="s">
        <v>1845</v>
      </c>
    </row>
    <row r="878" spans="1:44" x14ac:dyDescent="0.2">
      <c r="A878" t="s">
        <v>1608</v>
      </c>
      <c r="B878" s="15" t="s">
        <v>1672</v>
      </c>
      <c r="C878" s="15" t="s">
        <v>1675</v>
      </c>
      <c r="D878" t="s">
        <v>1603</v>
      </c>
      <c r="E878" t="s">
        <v>1604</v>
      </c>
      <c r="F878" t="s">
        <v>1840</v>
      </c>
      <c r="G878" s="15" t="s">
        <v>1694</v>
      </c>
      <c r="H878" s="14" t="s">
        <v>1694</v>
      </c>
      <c r="I878" s="16" t="s">
        <v>1841</v>
      </c>
      <c r="M878" t="s">
        <v>1671</v>
      </c>
      <c r="O878">
        <v>2011</v>
      </c>
      <c r="R878">
        <v>30</v>
      </c>
      <c r="T878" t="s">
        <v>1842</v>
      </c>
      <c r="U878" t="s">
        <v>95</v>
      </c>
      <c r="V878" s="9" t="s">
        <v>1842</v>
      </c>
      <c r="W878">
        <v>70</v>
      </c>
      <c r="X878" s="9" t="s">
        <v>1730</v>
      </c>
      <c r="Y878" t="s">
        <v>1848</v>
      </c>
      <c r="Z878">
        <v>0</v>
      </c>
      <c r="AA878" t="s">
        <v>1685</v>
      </c>
      <c r="AB878">
        <v>200</v>
      </c>
      <c r="AC878">
        <v>1</v>
      </c>
      <c r="AF878" s="14" t="s">
        <v>158</v>
      </c>
      <c r="AG878" t="s">
        <v>1843</v>
      </c>
      <c r="AH878">
        <v>10</v>
      </c>
      <c r="AI878" t="s">
        <v>158</v>
      </c>
      <c r="AJ878" s="15" t="s">
        <v>1674</v>
      </c>
      <c r="AK878" s="15">
        <v>50</v>
      </c>
      <c r="AL878" s="14"/>
      <c r="AN878" s="15">
        <v>4</v>
      </c>
      <c r="AO878" s="15">
        <v>50</v>
      </c>
      <c r="AP878" s="15">
        <v>11.3</v>
      </c>
      <c r="AQ878" s="14" t="s">
        <v>1813</v>
      </c>
      <c r="AR878" s="15" t="s">
        <v>1845</v>
      </c>
    </row>
    <row r="879" spans="1:44" x14ac:dyDescent="0.2">
      <c r="A879" t="s">
        <v>1608</v>
      </c>
      <c r="B879" s="15" t="s">
        <v>1672</v>
      </c>
      <c r="C879" s="15" t="s">
        <v>1675</v>
      </c>
      <c r="D879" t="s">
        <v>1603</v>
      </c>
      <c r="E879" t="s">
        <v>1604</v>
      </c>
      <c r="F879" t="s">
        <v>1840</v>
      </c>
      <c r="G879" s="15" t="s">
        <v>1694</v>
      </c>
      <c r="H879" s="14" t="s">
        <v>1694</v>
      </c>
      <c r="I879" s="16" t="s">
        <v>1841</v>
      </c>
      <c r="M879" t="s">
        <v>1671</v>
      </c>
      <c r="O879">
        <v>2011</v>
      </c>
      <c r="R879">
        <v>30</v>
      </c>
      <c r="T879" t="s">
        <v>1842</v>
      </c>
      <c r="U879" t="s">
        <v>95</v>
      </c>
      <c r="V879" s="9" t="s">
        <v>1842</v>
      </c>
      <c r="W879">
        <v>70</v>
      </c>
      <c r="X879" s="9" t="s">
        <v>1730</v>
      </c>
      <c r="Y879" t="s">
        <v>1739</v>
      </c>
      <c r="Z879">
        <v>0</v>
      </c>
      <c r="AA879" t="s">
        <v>1685</v>
      </c>
      <c r="AB879">
        <v>500</v>
      </c>
      <c r="AC879">
        <v>1</v>
      </c>
      <c r="AF879" s="14" t="s">
        <v>158</v>
      </c>
      <c r="AG879" t="s">
        <v>1843</v>
      </c>
      <c r="AH879">
        <v>10</v>
      </c>
      <c r="AI879" t="s">
        <v>158</v>
      </c>
      <c r="AJ879" s="15" t="s">
        <v>1674</v>
      </c>
      <c r="AK879" s="15">
        <v>50</v>
      </c>
      <c r="AL879" s="14"/>
      <c r="AN879" s="15">
        <v>4</v>
      </c>
      <c r="AO879" s="15">
        <v>50</v>
      </c>
      <c r="AP879" s="15">
        <v>39</v>
      </c>
      <c r="AQ879" s="14" t="s">
        <v>1813</v>
      </c>
      <c r="AR879" s="15" t="s">
        <v>1845</v>
      </c>
    </row>
    <row r="880" spans="1:44" x14ac:dyDescent="0.2">
      <c r="A880" t="s">
        <v>1608</v>
      </c>
      <c r="B880" s="15" t="s">
        <v>1672</v>
      </c>
      <c r="C880" s="15" t="s">
        <v>1675</v>
      </c>
      <c r="D880" t="s">
        <v>1603</v>
      </c>
      <c r="E880" t="s">
        <v>1604</v>
      </c>
      <c r="F880" t="s">
        <v>1840</v>
      </c>
      <c r="G880" s="15" t="s">
        <v>1694</v>
      </c>
      <c r="H880" s="14" t="s">
        <v>1694</v>
      </c>
      <c r="I880" s="16" t="s">
        <v>1841</v>
      </c>
      <c r="M880" t="s">
        <v>1671</v>
      </c>
      <c r="O880">
        <v>2011</v>
      </c>
      <c r="R880">
        <v>30</v>
      </c>
      <c r="T880" t="s">
        <v>1842</v>
      </c>
      <c r="U880" t="s">
        <v>95</v>
      </c>
      <c r="V880" s="9" t="s">
        <v>1842</v>
      </c>
      <c r="W880">
        <v>70</v>
      </c>
      <c r="X880" s="9" t="s">
        <v>1730</v>
      </c>
      <c r="Y880" t="s">
        <v>1848</v>
      </c>
      <c r="Z880">
        <v>0</v>
      </c>
      <c r="AA880" t="s">
        <v>1685</v>
      </c>
      <c r="AB880">
        <v>500</v>
      </c>
      <c r="AC880">
        <v>1</v>
      </c>
      <c r="AF880" s="14" t="s">
        <v>158</v>
      </c>
      <c r="AG880" t="s">
        <v>1843</v>
      </c>
      <c r="AH880">
        <v>10</v>
      </c>
      <c r="AI880" t="s">
        <v>158</v>
      </c>
      <c r="AJ880" s="15" t="s">
        <v>1674</v>
      </c>
      <c r="AK880" s="15">
        <v>50</v>
      </c>
      <c r="AL880" s="14"/>
      <c r="AN880" s="15">
        <v>4</v>
      </c>
      <c r="AO880" s="15">
        <v>50</v>
      </c>
      <c r="AP880" s="15">
        <v>9.8000000000000007</v>
      </c>
      <c r="AQ880" s="14" t="s">
        <v>1813</v>
      </c>
      <c r="AR880" s="15" t="s">
        <v>1845</v>
      </c>
    </row>
    <row r="881" spans="1:44" x14ac:dyDescent="0.2">
      <c r="A881" t="s">
        <v>1608</v>
      </c>
      <c r="B881" s="15" t="s">
        <v>1672</v>
      </c>
      <c r="C881" s="15" t="s">
        <v>1675</v>
      </c>
      <c r="D881" t="s">
        <v>1603</v>
      </c>
      <c r="E881" t="s">
        <v>1604</v>
      </c>
      <c r="F881" t="s">
        <v>1840</v>
      </c>
      <c r="G881" s="15" t="s">
        <v>1694</v>
      </c>
      <c r="H881" s="14" t="s">
        <v>1694</v>
      </c>
      <c r="I881" s="16" t="s">
        <v>1841</v>
      </c>
      <c r="M881" t="s">
        <v>1671</v>
      </c>
      <c r="O881">
        <v>2011</v>
      </c>
      <c r="R881">
        <v>30</v>
      </c>
      <c r="T881" t="s">
        <v>1842</v>
      </c>
      <c r="U881" t="s">
        <v>95</v>
      </c>
      <c r="V881" s="9" t="s">
        <v>1842</v>
      </c>
      <c r="W881">
        <v>70</v>
      </c>
      <c r="X881" s="9" t="s">
        <v>1730</v>
      </c>
      <c r="Y881" t="s">
        <v>1847</v>
      </c>
      <c r="Z881">
        <v>0</v>
      </c>
      <c r="AA881" t="s">
        <v>1685</v>
      </c>
      <c r="AB881">
        <v>500</v>
      </c>
      <c r="AC881">
        <v>1</v>
      </c>
      <c r="AF881" s="14" t="s">
        <v>158</v>
      </c>
      <c r="AG881" t="s">
        <v>1843</v>
      </c>
      <c r="AH881">
        <v>10</v>
      </c>
      <c r="AI881" t="s">
        <v>158</v>
      </c>
      <c r="AJ881" s="15" t="s">
        <v>1674</v>
      </c>
      <c r="AK881" s="15">
        <v>50</v>
      </c>
      <c r="AL881" s="14"/>
      <c r="AN881" s="15">
        <v>4</v>
      </c>
      <c r="AO881" s="15">
        <v>50</v>
      </c>
      <c r="AP881" s="15">
        <v>53</v>
      </c>
      <c r="AQ881" s="14" t="s">
        <v>1813</v>
      </c>
      <c r="AR881" s="15" t="s">
        <v>1845</v>
      </c>
    </row>
    <row r="882" spans="1:44" x14ac:dyDescent="0.2">
      <c r="A882" t="s">
        <v>1633</v>
      </c>
      <c r="B882" s="15" t="s">
        <v>1672</v>
      </c>
      <c r="C882" s="15" t="s">
        <v>1675</v>
      </c>
      <c r="D882" t="s">
        <v>1628</v>
      </c>
      <c r="E882" t="s">
        <v>1629</v>
      </c>
      <c r="G882" s="15" t="s">
        <v>158</v>
      </c>
      <c r="H882" s="14" t="s">
        <v>1694</v>
      </c>
      <c r="I882" s="18" t="s">
        <v>1849</v>
      </c>
      <c r="J882">
        <v>32.133333333333297</v>
      </c>
      <c r="K882">
        <v>-50.133333333333297</v>
      </c>
      <c r="L882">
        <v>2320</v>
      </c>
      <c r="M882" t="s">
        <v>1671</v>
      </c>
      <c r="O882">
        <v>2009</v>
      </c>
      <c r="U882" t="s">
        <v>1775</v>
      </c>
      <c r="V882" s="9" t="s">
        <v>1746</v>
      </c>
      <c r="W882">
        <v>120</v>
      </c>
      <c r="X882" s="9" t="s">
        <v>1821</v>
      </c>
      <c r="Z882">
        <v>0</v>
      </c>
      <c r="AD882" t="s">
        <v>1694</v>
      </c>
      <c r="AF882" s="14" t="s">
        <v>158</v>
      </c>
      <c r="AG882" t="s">
        <v>1843</v>
      </c>
      <c r="AH882">
        <v>5</v>
      </c>
      <c r="AI882" t="s">
        <v>1694</v>
      </c>
      <c r="AJ882" s="15" t="s">
        <v>1674</v>
      </c>
      <c r="AK882" s="15">
        <v>36.75</v>
      </c>
      <c r="AL882" t="s">
        <v>1850</v>
      </c>
      <c r="AM882">
        <f>40.33-33.278</f>
        <v>7.0519999999999996</v>
      </c>
      <c r="AN882" s="15">
        <v>4</v>
      </c>
      <c r="AO882" s="15">
        <v>100</v>
      </c>
      <c r="AP882" s="15">
        <v>120</v>
      </c>
      <c r="AQ882" s="14" t="s">
        <v>1851</v>
      </c>
      <c r="AR882" s="15" t="s">
        <v>1681</v>
      </c>
    </row>
    <row r="883" spans="1:44" x14ac:dyDescent="0.2">
      <c r="A883" t="s">
        <v>1633</v>
      </c>
      <c r="B883" s="15" t="s">
        <v>1672</v>
      </c>
      <c r="C883" s="15" t="s">
        <v>1675</v>
      </c>
      <c r="D883" t="s">
        <v>1628</v>
      </c>
      <c r="E883" t="s">
        <v>1629</v>
      </c>
      <c r="G883" s="15" t="s">
        <v>158</v>
      </c>
      <c r="H883" s="14" t="s">
        <v>1694</v>
      </c>
      <c r="I883" s="18" t="s">
        <v>1849</v>
      </c>
      <c r="J883">
        <v>32.133333333333297</v>
      </c>
      <c r="K883">
        <v>-50.133333333333297</v>
      </c>
      <c r="L883">
        <v>2320</v>
      </c>
      <c r="M883" t="s">
        <v>1671</v>
      </c>
      <c r="O883">
        <v>2009</v>
      </c>
      <c r="U883" t="s">
        <v>1852</v>
      </c>
      <c r="V883" s="9" t="s">
        <v>1746</v>
      </c>
      <c r="W883">
        <v>120</v>
      </c>
      <c r="X883" s="9" t="s">
        <v>1821</v>
      </c>
      <c r="Z883">
        <v>0</v>
      </c>
      <c r="AD883" t="s">
        <v>1694</v>
      </c>
      <c r="AF883" s="14" t="s">
        <v>158</v>
      </c>
      <c r="AG883" t="s">
        <v>1853</v>
      </c>
      <c r="AH883">
        <v>1440</v>
      </c>
      <c r="AI883" t="s">
        <v>1694</v>
      </c>
      <c r="AJ883" s="15" t="s">
        <v>1674</v>
      </c>
      <c r="AK883" s="15">
        <v>45.5</v>
      </c>
      <c r="AL883" t="s">
        <v>1850</v>
      </c>
      <c r="AM883">
        <f>50.128-41.19</f>
        <v>8.9380000000000024</v>
      </c>
      <c r="AN883" s="15">
        <v>4</v>
      </c>
      <c r="AO883" s="15">
        <v>100</v>
      </c>
      <c r="AP883" s="15">
        <v>120</v>
      </c>
      <c r="AQ883" s="14" t="s">
        <v>1851</v>
      </c>
      <c r="AR883" s="15" t="s">
        <v>1681</v>
      </c>
    </row>
    <row r="884" spans="1:44" x14ac:dyDescent="0.2">
      <c r="A884" t="s">
        <v>1633</v>
      </c>
      <c r="B884" s="15" t="s">
        <v>1672</v>
      </c>
      <c r="C884" s="15" t="s">
        <v>1675</v>
      </c>
      <c r="D884" t="s">
        <v>1628</v>
      </c>
      <c r="E884" t="s">
        <v>1629</v>
      </c>
      <c r="G884" s="15" t="s">
        <v>158</v>
      </c>
      <c r="H884" s="14" t="s">
        <v>1694</v>
      </c>
      <c r="I884" s="18" t="s">
        <v>1849</v>
      </c>
      <c r="J884">
        <v>32.133333333333297</v>
      </c>
      <c r="K884">
        <v>-50.133333333333297</v>
      </c>
      <c r="L884">
        <v>2320</v>
      </c>
      <c r="M884" t="s">
        <v>1671</v>
      </c>
      <c r="O884">
        <v>2009</v>
      </c>
      <c r="U884" t="s">
        <v>1854</v>
      </c>
      <c r="V884" s="9" t="s">
        <v>1746</v>
      </c>
      <c r="W884">
        <v>120</v>
      </c>
      <c r="X884" s="9" t="s">
        <v>1821</v>
      </c>
      <c r="Z884">
        <v>0</v>
      </c>
      <c r="AA884" t="s">
        <v>1685</v>
      </c>
      <c r="AB884">
        <v>1000</v>
      </c>
      <c r="AC884">
        <v>2</v>
      </c>
      <c r="AD884" t="s">
        <v>1694</v>
      </c>
      <c r="AF884" s="14" t="s">
        <v>158</v>
      </c>
      <c r="AG884" t="s">
        <v>1843</v>
      </c>
      <c r="AH884">
        <v>5</v>
      </c>
      <c r="AI884" t="s">
        <v>1694</v>
      </c>
      <c r="AJ884" s="15" t="s">
        <v>1674</v>
      </c>
      <c r="AK884" s="15">
        <v>40.200000000000003</v>
      </c>
      <c r="AL884" t="s">
        <v>1850</v>
      </c>
      <c r="AM884">
        <f>43.828-36.941</f>
        <v>6.8870000000000005</v>
      </c>
      <c r="AN884" s="15">
        <v>4</v>
      </c>
      <c r="AO884" s="15">
        <v>100</v>
      </c>
      <c r="AP884" s="15">
        <v>120</v>
      </c>
      <c r="AQ884" s="14" t="s">
        <v>1851</v>
      </c>
      <c r="AR884" s="15" t="s">
        <v>1681</v>
      </c>
    </row>
    <row r="885" spans="1:44" x14ac:dyDescent="0.2">
      <c r="A885" t="s">
        <v>1633</v>
      </c>
      <c r="B885" s="15" t="s">
        <v>1672</v>
      </c>
      <c r="C885" s="15" t="s">
        <v>1675</v>
      </c>
      <c r="D885" t="s">
        <v>1628</v>
      </c>
      <c r="E885" t="s">
        <v>1629</v>
      </c>
      <c r="G885" s="15" t="s">
        <v>158</v>
      </c>
      <c r="H885" s="14" t="s">
        <v>1694</v>
      </c>
      <c r="I885" s="18" t="s">
        <v>1849</v>
      </c>
      <c r="J885">
        <v>32.133333333333297</v>
      </c>
      <c r="K885">
        <v>-50.133333333333297</v>
      </c>
      <c r="L885">
        <v>2320</v>
      </c>
      <c r="M885" t="s">
        <v>1671</v>
      </c>
      <c r="O885">
        <v>2009</v>
      </c>
      <c r="U885" t="s">
        <v>1854</v>
      </c>
      <c r="V885" s="9" t="s">
        <v>1746</v>
      </c>
      <c r="W885">
        <v>120</v>
      </c>
      <c r="X885" s="9" t="s">
        <v>1821</v>
      </c>
      <c r="Z885">
        <v>0</v>
      </c>
      <c r="AA885" t="s">
        <v>1685</v>
      </c>
      <c r="AB885">
        <v>1500</v>
      </c>
      <c r="AC885">
        <v>2</v>
      </c>
      <c r="AD885" t="s">
        <v>1694</v>
      </c>
      <c r="AF885" s="14" t="s">
        <v>158</v>
      </c>
      <c r="AG885" t="s">
        <v>1843</v>
      </c>
      <c r="AH885">
        <v>5</v>
      </c>
      <c r="AI885" t="s">
        <v>1694</v>
      </c>
      <c r="AJ885" s="15" t="s">
        <v>1674</v>
      </c>
      <c r="AK885" s="15">
        <v>41</v>
      </c>
      <c r="AL885" t="s">
        <v>1850</v>
      </c>
      <c r="AM885">
        <f>46.758-35.623</f>
        <v>11.135000000000005</v>
      </c>
      <c r="AN885" s="15">
        <v>4</v>
      </c>
      <c r="AO885" s="15">
        <v>100</v>
      </c>
      <c r="AP885" s="15">
        <v>120</v>
      </c>
      <c r="AQ885" s="14" t="s">
        <v>1851</v>
      </c>
      <c r="AR885" s="15" t="s">
        <v>1681</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1691</v>
      </c>
      <c r="B1" t="s">
        <v>1692</v>
      </c>
      <c r="C1" t="s">
        <v>1693</v>
      </c>
    </row>
    <row r="2" spans="1:3" x14ac:dyDescent="0.2">
      <c r="A2" s="4">
        <v>1.256</v>
      </c>
      <c r="B2">
        <v>7.5670000000000002</v>
      </c>
      <c r="C2">
        <f>B2-A2</f>
        <v>6.3109999999999999</v>
      </c>
    </row>
    <row r="3" spans="1:3" x14ac:dyDescent="0.2">
      <c r="A3" s="4"/>
      <c r="C3">
        <f>B3-A3</f>
        <v>0</v>
      </c>
    </row>
    <row r="4" spans="1:3" x14ac:dyDescent="0.2">
      <c r="A4" s="4"/>
      <c r="C4">
        <f>B4-A4</f>
        <v>0</v>
      </c>
    </row>
    <row r="5" spans="1:3" x14ac:dyDescent="0.2">
      <c r="A5" s="4"/>
      <c r="C5">
        <f>B5-A5</f>
        <v>0</v>
      </c>
    </row>
    <row r="6" spans="1:3" x14ac:dyDescent="0.2">
      <c r="A6" s="4"/>
      <c r="C6">
        <f>B6-A6</f>
        <v>0</v>
      </c>
    </row>
    <row r="7" spans="1:3" x14ac:dyDescent="0.2">
      <c r="A7" s="4"/>
      <c r="C7">
        <f>B7-A7</f>
        <v>0</v>
      </c>
    </row>
    <row r="8" spans="1:3" x14ac:dyDescent="0.2">
      <c r="A8" s="4"/>
      <c r="C8">
        <f>B8-A8</f>
        <v>0</v>
      </c>
    </row>
    <row r="9" spans="1:3" x14ac:dyDescent="0.2">
      <c r="A9" s="4"/>
      <c r="C9">
        <f>B9-A9</f>
        <v>0</v>
      </c>
    </row>
    <row r="10" spans="1:3" x14ac:dyDescent="0.2">
      <c r="A10" s="4"/>
      <c r="C10">
        <f>B10-A10</f>
        <v>0</v>
      </c>
    </row>
    <row r="11" spans="1:3" x14ac:dyDescent="0.2">
      <c r="A11" s="4"/>
      <c r="C11">
        <f t="shared" ref="C11:C14" si="0">B11-A11</f>
        <v>0</v>
      </c>
    </row>
    <row r="12" spans="1:3" x14ac:dyDescent="0.2">
      <c r="A12" s="4"/>
      <c r="C12">
        <f t="shared" si="0"/>
        <v>0</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2022-08-11T03:20:39Z</dcterms:modified>
</cp:coreProperties>
</file>