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E10B397-2A2B-D145-9AE9-888B5AC6A068}" xr6:coauthVersionLast="47" xr6:coauthVersionMax="47" xr10:uidLastSave="{00000000-0000-0000-0000-000000000000}"/>
  <bookViews>
    <workbookView xWindow="7280" yWindow="460" windowWidth="23620" windowHeight="153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697" i="3" l="1"/>
  <c r="AM4696" i="3"/>
  <c r="AM4695" i="3"/>
  <c r="AM4694" i="3"/>
  <c r="AM4693" i="3"/>
  <c r="AM4692" i="3"/>
  <c r="AM4691" i="3"/>
  <c r="AM4690" i="3"/>
  <c r="AM4689" i="3"/>
  <c r="AM4688" i="3"/>
  <c r="AM4687" i="3"/>
  <c r="AM4686" i="3"/>
  <c r="AM4685" i="3"/>
  <c r="AM4684" i="3"/>
  <c r="AM4683" i="3"/>
  <c r="AM4682" i="3"/>
  <c r="AM4681" i="3"/>
  <c r="AM4680" i="3"/>
  <c r="AM4679" i="3"/>
  <c r="AM4678" i="3"/>
  <c r="AM4677" i="3"/>
  <c r="AM4676" i="3"/>
  <c r="AM4675" i="3"/>
  <c r="AM4674" i="3"/>
  <c r="AM4673" i="3"/>
  <c r="AM4672" i="3"/>
  <c r="AM4671" i="3"/>
  <c r="AM4670" i="3"/>
  <c r="AM4669" i="3"/>
  <c r="AM4668" i="3"/>
  <c r="AM4667" i="3"/>
  <c r="AM4666" i="3"/>
  <c r="AM4665" i="3"/>
  <c r="AM4664" i="3"/>
  <c r="AM4663" i="3"/>
  <c r="AM4662" i="3"/>
  <c r="AM4661" i="3"/>
  <c r="AM4660" i="3"/>
  <c r="AM4659" i="3"/>
  <c r="AM4658" i="3"/>
  <c r="AM4657" i="3"/>
  <c r="AM4656" i="3"/>
  <c r="AM4655" i="3"/>
  <c r="AM4654" i="3"/>
  <c r="AM4653" i="3"/>
  <c r="AM4652" i="3"/>
  <c r="AM4651" i="3"/>
  <c r="AM4650" i="3"/>
  <c r="AM4649" i="3"/>
  <c r="AM4648" i="3"/>
  <c r="AM4647" i="3"/>
  <c r="AM4646" i="3"/>
  <c r="AM4645" i="3"/>
  <c r="AM4644" i="3"/>
  <c r="AM4643" i="3"/>
  <c r="AH4641" i="3"/>
  <c r="AH4640" i="3"/>
  <c r="AH4639" i="3"/>
  <c r="AH4638" i="3"/>
  <c r="AH4637" i="3"/>
  <c r="AH4636" i="3"/>
  <c r="AH4635" i="3"/>
  <c r="AH4634" i="3"/>
  <c r="AH4633" i="3"/>
  <c r="AH4632" i="3"/>
  <c r="AH4631" i="3"/>
  <c r="AH4630" i="3"/>
  <c r="AH4629" i="3"/>
  <c r="AH4628" i="3"/>
  <c r="AH4627" i="3"/>
  <c r="AH4626" i="3"/>
  <c r="AH4625" i="3"/>
  <c r="AH4624" i="3"/>
  <c r="AH4623" i="3"/>
  <c r="AH4622" i="3"/>
  <c r="AH4621" i="3"/>
  <c r="AH4620" i="3"/>
  <c r="AH4619" i="3"/>
  <c r="AH4618" i="3"/>
  <c r="AH4617" i="3"/>
  <c r="AH4616" i="3"/>
  <c r="AH4615" i="3"/>
  <c r="AH4614" i="3"/>
  <c r="AH4613" i="3"/>
  <c r="AH4612" i="3"/>
  <c r="AH4611" i="3"/>
  <c r="AH4610" i="3"/>
  <c r="AH4609" i="3"/>
  <c r="AH4608" i="3"/>
  <c r="AH4607" i="3"/>
  <c r="AH4606" i="3"/>
  <c r="AH4605" i="3"/>
  <c r="AH4604" i="3"/>
  <c r="AH4603" i="3"/>
  <c r="AH4602" i="3"/>
  <c r="AH4601" i="3"/>
  <c r="AH4600" i="3"/>
  <c r="AH4599" i="3"/>
  <c r="AH4598" i="3"/>
  <c r="AH4597" i="3"/>
  <c r="AH4596" i="3"/>
  <c r="AH4595" i="3"/>
  <c r="AH4594" i="3"/>
  <c r="AH4593" i="3"/>
  <c r="AH4592" i="3"/>
  <c r="AH4591" i="3"/>
  <c r="AH4590" i="3"/>
  <c r="AH4589" i="3"/>
  <c r="AH4588" i="3"/>
  <c r="AH4587" i="3"/>
  <c r="AH4586" i="3"/>
  <c r="AH4585" i="3"/>
  <c r="AH4584" i="3"/>
  <c r="AH4583" i="3"/>
  <c r="AH4582" i="3"/>
  <c r="AH4581" i="3"/>
  <c r="AH4580" i="3"/>
  <c r="AH4579" i="3"/>
  <c r="AH4578" i="3"/>
  <c r="AH4577" i="3"/>
  <c r="AH4576" i="3"/>
  <c r="AH4575" i="3"/>
  <c r="AH4574" i="3"/>
  <c r="AH4573" i="3"/>
  <c r="AH4572" i="3"/>
  <c r="AH4571" i="3"/>
  <c r="AH4570" i="3"/>
  <c r="AH4569" i="3"/>
  <c r="AH4568" i="3"/>
  <c r="AH4567" i="3"/>
  <c r="AH4566" i="3"/>
  <c r="AH4565" i="3"/>
  <c r="AH4564" i="3"/>
  <c r="AH4563" i="3"/>
  <c r="AH4562" i="3"/>
  <c r="AH4561" i="3"/>
  <c r="AH4560" i="3"/>
  <c r="AH4559" i="3"/>
  <c r="AH4558" i="3"/>
  <c r="AH4557" i="3"/>
  <c r="AH4556" i="3"/>
  <c r="AH4555" i="3"/>
  <c r="AH4554" i="3"/>
  <c r="AH4553" i="3"/>
  <c r="AH4552" i="3"/>
  <c r="AH4551" i="3"/>
  <c r="AH4550" i="3"/>
  <c r="AH4549" i="3"/>
  <c r="AH4548" i="3"/>
  <c r="AH4547" i="3"/>
  <c r="AH4546" i="3"/>
  <c r="AH4545" i="3"/>
  <c r="AH4544" i="3"/>
  <c r="AH4543" i="3"/>
  <c r="AH4542" i="3"/>
  <c r="AH4541" i="3"/>
  <c r="AH4540" i="3"/>
  <c r="AH4539" i="3"/>
  <c r="AH4538" i="3"/>
  <c r="AH4537" i="3"/>
  <c r="AH4536" i="3"/>
  <c r="AH4535" i="3"/>
  <c r="AH4534" i="3"/>
  <c r="AH4533" i="3"/>
  <c r="AH4532" i="3"/>
  <c r="AH4531" i="3"/>
  <c r="AH4530" i="3"/>
  <c r="AH4529" i="3"/>
  <c r="AH4528" i="3"/>
  <c r="AH4527" i="3"/>
  <c r="AH4526" i="3"/>
  <c r="AH4525" i="3"/>
  <c r="AH4524" i="3"/>
  <c r="AH4523" i="3"/>
  <c r="AH4522" i="3"/>
  <c r="AH4521" i="3"/>
  <c r="AH4520" i="3"/>
  <c r="AH4519" i="3"/>
  <c r="AH4518" i="3"/>
  <c r="AH4517" i="3"/>
  <c r="AH4516" i="3"/>
  <c r="AH4515" i="3"/>
  <c r="AH4514" i="3"/>
  <c r="AH4513" i="3"/>
  <c r="AH4512" i="3"/>
  <c r="AH4511" i="3"/>
  <c r="AH4510" i="3"/>
  <c r="AH4509" i="3"/>
  <c r="AH4508" i="3"/>
  <c r="AH4507" i="3"/>
  <c r="AH4506" i="3"/>
  <c r="AH4505" i="3"/>
  <c r="AH4504" i="3"/>
  <c r="AH4503" i="3"/>
  <c r="AH4502" i="3"/>
  <c r="AH4501" i="3"/>
  <c r="AH4500" i="3"/>
  <c r="AH4499" i="3"/>
  <c r="AH4498" i="3"/>
  <c r="AH4497" i="3"/>
  <c r="AH4496" i="3"/>
  <c r="AH4495" i="3"/>
  <c r="AH4494" i="3"/>
  <c r="AH4491" i="3"/>
  <c r="AH4490" i="3"/>
  <c r="AH4489" i="3"/>
  <c r="AH4488" i="3"/>
  <c r="AH4487" i="3"/>
  <c r="AH4486" i="3"/>
  <c r="AH4483" i="3"/>
  <c r="AH4482" i="3"/>
  <c r="AM4391" i="3"/>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<sst xmlns="http://schemas.openxmlformats.org/spreadsheetml/2006/main" count="103996" uniqueCount="3321">
  <si>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</si>
  <si>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</si>
  <si>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</si>
  <si>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</si>
  <si>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</si>
  <si>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</si>
  <si>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</si>
  <si>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</si>
  <si>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</si>
  <si>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</si>
  <si>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</si>
  <si>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</si>
  <si>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</si>
  <si>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</si>
  <si>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</si>
  <si>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</si>
  <si>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</si>
  <si>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</si>
  <si>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</si>
  <si>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</si>
  <si>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</si>
  <si>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</si>
  <si>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</si>
  <si>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</si>
  <si>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</si>
  <si>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</si>
  <si>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</si>
  <si>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</si>
  <si>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</si>
  <si>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</si>
  <si>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</si>
  <si>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</si>
  <si>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</si>
  <si>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</si>
  <si>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</si>
  <si>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</si>
  <si>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</si>
  <si>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</si>
  <si>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</si>
  <si>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</si>
  <si>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</si>
  <si>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</si>
  <si>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</si>
  <si>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</si>
  <si>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</si>
  <si>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</si>
  <si>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</si>
  <si>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</si>
  <si>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</si>
  <si>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</si>
  <si>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</si>
  <si>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</si>
  <si>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</si>
  <si>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</si>
  <si>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</si>
  <si>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</si>
  <si>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</si>
  <si>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</si>
  <si>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</si>
  <si>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</si>
  <si>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</si>
  <si>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</si>
  <si>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</si>
  <si>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</si>
  <si>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</si>
  <si>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</si>
  <si>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</si>
  <si>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</si>
  <si>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</si>
  <si>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</si>
  <si>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</si>
  <si>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</si>
  <si>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</si>
  <si>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</si>
  <si>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</si>
  <si>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</si>
  <si>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</si>
  <si>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</si>
  <si>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</si>
  <si>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</si>
  <si>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</si>
  <si>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</si>
  <si>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</si>
  <si>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</si>
  <si>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</si>
  <si>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</si>
  <si>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</si>
  <si>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</si>
  <si>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</si>
  <si>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</si>
  <si>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</si>
  <si>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</si>
  <si>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</si>
  <si>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</si>
  <si>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</si>
  <si>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</si>
  <si>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</si>
  <si>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</si>
  <si>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</si>
  <si>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</si>
  <si>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</si>
  <si>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</si>
  <si>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</si>
  <si>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</si>
  <si>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</si>
  <si>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</si>
  <si>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</si>
  <si>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</si>
  <si>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</si>
  <si>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</si>
  <si>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</si>
  <si>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</si>
  <si>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</si>
  <si>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</si>
  <si>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</si>
  <si>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</si>
  <si>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</si>
  <si>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</si>
  <si>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</si>
  <si>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</si>
  <si>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</si>
  <si>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</si>
  <si>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</si>
  <si>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</si>
  <si>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</si>
  <si>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</si>
  <si>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</si>
  <si>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</si>
  <si>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</si>
  <si>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</si>
  <si>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</si>
  <si>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</si>
  <si>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</si>
  <si>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</si>
  <si>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</si>
  <si>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</si>
  <si>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</si>
  <si>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</si>
  <si>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</si>
  <si>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</si>
  <si>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</si>
  <si>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</si>
  <si>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</si>
  <si>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</si>
  <si>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</si>
  <si>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</si>
  <si>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</si>
  <si>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</si>
  <si>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</si>
  <si>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</si>
  <si>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</si>
  <si>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</si>
  <si>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</si>
  <si>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</si>
  <si>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</si>
  <si>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</si>
  <si>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</si>
  <si>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</si>
  <si>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</si>
  <si>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</si>
  <si>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</si>
  <si>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</si>
  <si>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</si>
  <si>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</si>
  <si>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</si>
  <si>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</si>
  <si>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</si>
  <si>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</si>
  <si>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</si>
  <si>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</si>
  <si>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</si>
  <si>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</si>
  <si>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</si>
  <si>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</si>
  <si>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</si>
  <si>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</si>
  <si>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</si>
  <si>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</si>
  <si>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</si>
  <si>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</si>
  <si>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</si>
  <si>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</si>
  <si>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</si>
  <si>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</si>
  <si>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</si>
  <si>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</si>
  <si>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</si>
  <si>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</si>
  <si>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</si>
  <si>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</si>
  <si>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</si>
  <si>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</si>
  <si>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</si>
  <si>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</si>
  <si>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</si>
  <si>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</si>
  <si>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</si>
  <si>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</si>
  <si>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</si>
  <si>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</si>
  <si>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</si>
  <si>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</si>
  <si>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</si>
  <si>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</si>
  <si>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</si>
  <si>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</si>
  <si>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</si>
  <si>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</si>
  <si>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</si>
  <si>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</si>
  <si>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</si>
  <si>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</si>
  <si>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</si>
  <si>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</si>
  <si>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</si>
  <si>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</si>
  <si>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</si>
  <si>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</si>
  <si>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</si>
  <si>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</si>
  <si>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</si>
  <si>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</si>
  <si>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</si>
  <si>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</si>
  <si>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</si>
  <si>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</si>
  <si>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</si>
  <si>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</si>
  <si>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</si>
  <si>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</si>
  <si>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</si>
  <si>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</si>
  <si>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</si>
  <si>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</si>
  <si>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</si>
  <si>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</si>
  <si>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</si>
  <si>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</si>
  <si>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</si>
  <si>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</si>
  <si>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</si>
  <si>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</si>
  <si>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</si>
  <si>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</si>
  <si>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</si>
  <si>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</si>
  <si>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</si>
  <si>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</si>
  <si>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</si>
  <si>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</si>
  <si>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</si>
  <si>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</si>
  <si>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</si>
  <si>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</si>
  <si>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</si>
  <si>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</si>
  <si>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</si>
  <si>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</si>
  <si>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</si>
  <si>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</si>
  <si>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</si>
  <si>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</si>
  <si>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</si>
  <si>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</si>
  <si>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</si>
  <si>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</si>
  <si>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</si>
  <si>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</si>
  <si>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</si>
  <si>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</si>
  <si>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</si>
  <si>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</si>
  <si>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</si>
  <si>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</si>
  <si>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</si>
  <si>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</si>
  <si>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</si>
  <si>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</si>
  <si>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</si>
  <si>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</si>
  <si>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</si>
  <si>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</si>
  <si>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</si>
  <si>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</si>
  <si>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</si>
  <si>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</si>
  <si>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</si>
  <si>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</si>
  <si>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</si>
  <si>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</si>
  <si>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</si>
  <si>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</si>
  <si>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</si>
  <si>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</si>
  <si>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</si>
  <si>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</si>
  <si>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</si>
  <si>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</si>
  <si>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</si>
  <si>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</si>
  <si>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</si>
  <si>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</si>
  <si>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</si>
  <si>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</si>
  <si>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</si>
  <si>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</si>
  <si>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</si>
  <si>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</si>
  <si>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</si>
  <si>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</si>
  <si>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</si>
  <si>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</si>
  <si>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</si>
  <si>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</si>
  <si>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</si>
  <si>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</si>
  <si>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</si>
  <si>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</si>
  <si>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</si>
  <si>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</si>
  <si>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</si>
  <si>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</si>
  <si>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</si>
  <si>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</si>
  <si>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</si>
  <si>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</si>
  <si>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</si>
  <si>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</si>
  <si>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</si>
  <si>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</si>
  <si>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</si>
  <si>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</si>
  <si>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</si>
  <si>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</si>
  <si>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</si>
  <si>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</si>
  <si>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</si>
  <si>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</si>
  <si>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</si>
  <si>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</si>
  <si>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</si>
  <si>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</si>
  <si>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</si>
  <si>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</si>
  <si>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</si>
  <si>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</si>
  <si>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</si>
  <si>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</si>
  <si>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</si>
  <si>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</si>
  <si>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</si>
  <si>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</si>
  <si>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</si>
  <si>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</si>
  <si>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</si>
  <si>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</si>
  <si>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</si>
  <si>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</si>
  <si>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</si>
  <si>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</si>
  <si>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</si>
  <si>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</si>
  <si>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</si>
  <si>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</si>
  <si>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</si>
  <si>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</si>
  <si>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</si>
  <si>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</si>
  <si>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</si>
  <si>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</si>
  <si>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</si>
  <si>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</si>
  <si>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</si>
  <si>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</si>
  <si>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</si>
  <si>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</si>
  <si>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</si>
  <si>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</si>
  <si>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</si>
  <si>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</si>
  <si>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</si>
  <si>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</si>
  <si>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</si>
  <si>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</si>
  <si>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</si>
  <si>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</si>
  <si>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</si>
  <si>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</si>
  <si>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</si>
  <si>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</si>
  <si>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</si>
  <si>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</si>
  <si>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</si>
  <si>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</si>
  <si>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</si>
  <si>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</si>
  <si>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</si>
  <si>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</si>
  <si>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</si>
  <si>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</si>
  <si>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</si>
  <si>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</si>
  <si>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</si>
  <si>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</si>
  <si>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</si>
  <si>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</si>
  <si>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</si>
  <si>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</si>
  <si>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</si>
  <si>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</si>
  <si>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</si>
  <si>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</si>
  <si>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</si>
  <si>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</si>
  <si>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</si>
  <si>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</si>
  <si>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</si>
  <si>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</si>
  <si>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</si>
  <si>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</si>
  <si>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</si>
  <si>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</si>
  <si>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</si>
  <si>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</si>
  <si>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</si>
  <si>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</si>
  <si>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</si>
  <si>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</si>
  <si>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</si>
  <si>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</si>
  <si>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</si>
  <si>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</si>
  <si>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</si>
  <si>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</si>
  <si>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</si>
  <si>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</si>
  <si>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</si>
  <si>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</si>
  <si>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</si>
  <si>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</si>
  <si>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</si>
  <si>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</si>
  <si>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</si>
  <si>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</si>
  <si>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</si>
  <si>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</si>
  <si>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</si>
  <si>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</si>
  <si>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</si>
  <si>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</si>
  <si>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</si>
  <si>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</si>
  <si>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</si>
  <si>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</si>
  <si>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</si>
  <si>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</si>
  <si>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</si>
  <si>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</si>
  <si>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</si>
  <si>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</si>
  <si>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</si>
  <si>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</si>
  <si>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</si>
  <si>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</si>
  <si>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</si>
  <si>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</si>
  <si>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</si>
  <si>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</si>
  <si>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</si>
  <si>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</si>
  <si>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</si>
  <si>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</si>
  <si>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</si>
  <si>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</si>
  <si>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</si>
  <si>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</si>
  <si>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</si>
  <si>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</si>
  <si>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</si>
  <si>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</si>
  <si>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</si>
  <si>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</si>
  <si>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</si>
  <si>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</si>
  <si>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</si>
  <si>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</si>
  <si>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</si>
  <si>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</si>
  <si>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</si>
  <si>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</si>
  <si>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</si>
  <si>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</si>
  <si>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</si>
  <si>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</si>
  <si>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</si>
  <si>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</si>
  <si>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</si>
  <si>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</si>
  <si>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</si>
  <si>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</si>
  <si>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</si>
  <si>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</si>
  <si>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</si>
  <si>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</si>
  <si>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</si>
  <si>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</si>
  <si>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</si>
  <si>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</si>
  <si>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</si>
  <si>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</si>
  <si>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</si>
  <si>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</si>
  <si>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</si>
  <si>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</si>
  <si>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</si>
  <si>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</si>
  <si>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</si>
  <si>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</si>
  <si>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</si>
  <si>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</si>
  <si>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</si>
  <si>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</si>
  <si>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</si>
  <si>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</si>
  <si>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</si>
  <si>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</si>
  <si>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</si>
  <si>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</si>
  <si>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</si>
  <si>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</si>
  <si>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</si>
  <si>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</si>
  <si>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</si>
  <si>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</si>
  <si>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</si>
  <si>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</si>
  <si>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</si>
  <si>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</si>
  <si>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</si>
  <si>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</si>
  <si>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</si>
  <si>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</si>
  <si>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</si>
  <si>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</si>
  <si>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</si>
  <si>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</si>
  <si>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</si>
  <si>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</si>
  <si>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</si>
  <si>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</si>
  <si>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</si>
  <si>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</si>
  <si>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</si>
  <si>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</si>
  <si>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</si>
  <si>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</si>
  <si>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</si>
  <si>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</si>
  <si>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</si>
  <si>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</si>
  <si>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</si>
  <si>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</si>
  <si>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</si>
  <si>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</si>
  <si>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</si>
  <si>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</si>
  <si>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</si>
  <si>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</si>
  <si>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</si>
  <si>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</si>
  <si>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</si>
  <si>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</si>
  <si>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</si>
  <si>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</si>
  <si>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</si>
  <si>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</si>
  <si>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</si>
  <si>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</si>
  <si>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</si>
  <si>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</si>
  <si>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</si>
  <si>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</si>
  <si>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</si>
  <si>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</si>
  <si>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</si>
  <si>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</si>
  <si>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</si>
  <si>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</si>
  <si>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</si>
  <si>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</si>
  <si>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</si>
  <si>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</si>
  <si>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</si>
  <si>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</si>
  <si>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</si>
  <si>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</si>
  <si>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</si>
  <si>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</si>
  <si>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</si>
  <si>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</si>
  <si>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</si>
  <si>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</si>
  <si>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</si>
  <si>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</si>
  <si>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</si>
  <si>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</si>
  <si>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</si>
  <si>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</si>
  <si>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</si>
  <si>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</si>
  <si>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</si>
  <si>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</si>
  <si>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</si>
  <si>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</si>
  <si>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</si>
  <si>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</si>
  <si>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</si>
  <si>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</si>
  <si>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</si>
  <si>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</si>
  <si>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</si>
  <si>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</si>
  <si>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</si>
  <si>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</si>
  <si>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</si>
  <si>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</si>
  <si>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</si>
  <si>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</si>
  <si>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</si>
  <si>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</si>
  <si>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</si>
  <si>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</si>
  <si>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</si>
  <si>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</si>
  <si>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</si>
  <si>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</si>
  <si>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</si>
  <si>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</si>
  <si>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</si>
  <si>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</si>
  <si>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</si>
  <si>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</si>
  <si>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</si>
  <si>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</si>
  <si>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</si>
  <si>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</si>
  <si>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</si>
  <si>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</si>
  <si>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</si>
  <si>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</si>
  <si>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</si>
  <si>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</si>
  <si>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</si>
  <si>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</si>
  <si>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</si>
  <si>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</si>
  <si>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</si>
  <si>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</si>
  <si>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</si>
  <si>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</si>
  <si>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</si>
  <si>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</si>
  <si>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</si>
  <si>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</si>
  <si>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</si>
  <si>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</si>
  <si>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</si>
  <si>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</si>
  <si>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</si>
  <si>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</si>
  <si>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</si>
  <si>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</si>
  <si>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</si>
  <si>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</si>
  <si>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</si>
  <si>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</si>
  <si>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</si>
  <si>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</si>
  <si>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</si>
  <si>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</si>
  <si>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</si>
  <si>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</si>
  <si>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</si>
  <si>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</si>
  <si>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</si>
  <si>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</si>
  <si>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</si>
  <si>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</si>
  <si>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</si>
  <si>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</si>
  <si>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</si>
  <si>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</si>
  <si>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</si>
  <si>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</si>
  <si>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</si>
  <si>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</si>
  <si>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</si>
  <si>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</si>
  <si>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</si>
  <si>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</si>
  <si>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</si>
  <si>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</si>
  <si>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</si>
  <si>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</si>
  <si>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</si>
  <si>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</si>
  <si>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</si>
  <si>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</si>
  <si>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</si>
  <si>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</si>
  <si>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</si>
  <si>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</si>
  <si>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</si>
  <si>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</si>
  <si>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</si>
  <si>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</si>
  <si>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</si>
  <si>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</si>
  <si>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</si>
  <si>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</si>
  <si>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</si>
  <si>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</si>
  <si>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</si>
  <si>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</si>
  <si>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</si>
  <si>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</si>
  <si>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</si>
  <si>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</si>
  <si>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</si>
  <si>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</si>
  <si>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</si>
  <si>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</si>
  <si>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</si>
  <si>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</si>
  <si>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</si>
  <si>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</si>
  <si>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</si>
  <si>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</si>
  <si>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</si>
  <si>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</si>
  <si>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</si>
  <si>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</si>
  <si>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</si>
  <si>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</si>
  <si>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</si>
  <si>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</si>
  <si>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</si>
  <si>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</si>
  <si>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</si>
  <si>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</si>
  <si>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</si>
  <si>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</si>
  <si>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</si>
  <si>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</si>
  <si>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</si>
  <si>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</si>
  <si>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</si>
  <si>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</si>
  <si>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</si>
  <si>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</si>
  <si>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</si>
  <si>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</si>
  <si>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</si>
  <si>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</si>
  <si>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</si>
  <si>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</si>
  <si>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</si>
  <si>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</si>
  <si>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</si>
  <si>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</si>
  <si>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</si>
  <si>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</si>
  <si>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</si>
  <si>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</si>
  <si>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</si>
  <si>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</si>
  <si>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</si>
  <si>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</si>
  <si>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</si>
  <si>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</si>
  <si>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</si>
  <si>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</si>
  <si>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</si>
  <si>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</si>
  <si>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</si>
  <si>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</si>
  <si>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</si>
  <si>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</si>
  <si>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</si>
  <si>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</si>
  <si>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</si>
  <si>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</si>
  <si>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</si>
  <si>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</si>
  <si>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</si>
  <si>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</si>
  <si>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</si>
  <si>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</si>
  <si>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</si>
  <si>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</si>
  <si>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</si>
  <si>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</si>
  <si>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</si>
  <si>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</si>
  <si>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</si>
  <si>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</si>
  <si>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</si>
  <si>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</si>
  <si>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</si>
  <si>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</si>
  <si>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</si>
  <si>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</si>
  <si>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</si>
  <si>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</si>
  <si>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</si>
  <si>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</si>
  <si>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</si>
  <si>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</si>
  <si>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</si>
  <si>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</si>
  <si>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</si>
  <si>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</si>
  <si>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</si>
  <si>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</si>
  <si>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</si>
  <si>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</si>
  <si>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</si>
  <si>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</si>
  <si>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</si>
  <si>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</si>
  <si>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</si>
  <si>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</si>
  <si>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</si>
  <si>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</si>
  <si>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</si>
  <si>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</si>
  <si>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</si>
  <si>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</si>
  <si>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</si>
  <si>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</si>
  <si>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</si>
  <si>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</si>
  <si>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</si>
  <si>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</si>
  <si>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</si>
  <si>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</si>
  <si>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</si>
  <si>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</si>
  <si>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</si>
  <si>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</si>
  <si>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</si>
  <si>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</si>
  <si>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</si>
  <si>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</si>
  <si>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</si>
  <si>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</si>
  <si>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</si>
  <si>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</si>
  <si>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</si>
  <si>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</si>
  <si>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</si>
  <si>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</si>
  <si>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</si>
  <si>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</si>
  <si>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</si>
  <si>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</si>
  <si>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</si>
  <si>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</si>
  <si>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</si>
  <si>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</si>
  <si>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</si>
  <si>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</si>
  <si>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</si>
  <si>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</si>
  <si>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</si>
  <si>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</si>
  <si>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</si>
  <si>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</si>
  <si>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</si>
  <si>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</si>
  <si>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</si>
  <si>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</si>
  <si>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</si>
  <si>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</si>
  <si>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</si>
  <si>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</si>
  <si>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</si>
  <si>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</si>
  <si>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</si>
  <si>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</si>
  <si>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</si>
  <si>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</si>
  <si>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</si>
  <si>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</si>
  <si>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</si>
  <si>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</si>
  <si>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</si>
  <si>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</si>
  <si>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</si>
  <si>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</si>
  <si>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</si>
  <si>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</si>
  <si>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</si>
  <si>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</si>
  <si>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</si>
  <si>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</si>
  <si>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</si>
  <si>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</si>
  <si>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</si>
  <si>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</si>
  <si>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</si>
  <si>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</si>
  <si>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</si>
  <si>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</si>
  <si>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</si>
  <si>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</si>
  <si>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</si>
  <si>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</si>
  <si>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</si>
  <si>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</si>
  <si>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</si>
  <si>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</si>
  <si>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</si>
  <si>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</si>
  <si>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</si>
  <si>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</si>
  <si>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</si>
  <si>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</si>
  <si>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</si>
  <si>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</si>
  <si>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</si>
  <si>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</si>
  <si>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</si>
  <si>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</si>
  <si>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</si>
  <si>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</si>
  <si>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</si>
  <si>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</si>
  <si>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</si>
  <si>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</si>
  <si>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</si>
  <si>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</si>
  <si>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</si>
  <si>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</si>
  <si>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</si>
  <si>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</si>
  <si>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</si>
  <si>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</si>
  <si>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</si>
  <si>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</si>
  <si>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</si>
  <si>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</si>
  <si>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</si>
  <si>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</si>
  <si>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</si>
  <si>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</si>
  <si>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</si>
  <si>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</si>
  <si>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</si>
  <si>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</si>
  <si>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</si>
  <si>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</si>
  <si>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</si>
  <si>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</si>
  <si>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</si>
  <si>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</si>
  <si>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</si>
  <si>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</si>
  <si>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</si>
  <si>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</si>
  <si>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</si>
  <si>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</si>
  <si>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</si>
  <si>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</si>
  <si>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</si>
  <si>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</si>
  <si>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</si>
  <si>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</si>
  <si>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</si>
  <si>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</si>
  <si>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</si>
  <si>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</si>
  <si>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</si>
  <si>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</si>
  <si>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</si>
  <si>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</si>
  <si>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</si>
  <si>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</si>
  <si>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</si>
  <si>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</si>
  <si>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</si>
  <si>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</si>
  <si>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</si>
  <si>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</si>
  <si>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</si>
  <si>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</si>
  <si>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</si>
  <si>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</si>
  <si>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</si>
  <si>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</si>
  <si>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</si>
  <si>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</si>
  <si>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</si>
  <si>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</si>
  <si>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</si>
  <si>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</si>
  <si>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</si>
  <si>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</si>
  <si>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</si>
  <si>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</si>
  <si>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</si>
  <si>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</si>
  <si>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</si>
  <si>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</si>
  <si>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</si>
  <si>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</si>
  <si>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</si>
  <si>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</si>
  <si>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</si>
  <si>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</si>
  <si>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</si>
  <si>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</si>
  <si>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</si>
  <si>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</si>
  <si>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</si>
  <si>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</si>
  <si>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</si>
  <si>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</si>
  <si>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</si>
  <si>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</si>
  <si>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</si>
  <si>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</si>
  <si>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</si>
  <si>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</si>
  <si>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</si>
  <si>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</si>
  <si>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</si>
  <si>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</si>
  <si>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</si>
  <si>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</si>
  <si>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</si>
  <si>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</si>
  <si>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</si>
  <si>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</si>
  <si>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</si>
  <si>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</si>
  <si>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</si>
  <si>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</si>
  <si>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</si>
  <si>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</si>
  <si>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</si>
  <si>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</si>
  <si>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</si>
  <si>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</si>
  <si>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</si>
  <si>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</si>
  <si>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</si>
  <si>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</si>
  <si>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</si>
  <si>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</si>
  <si>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</si>
  <si>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</si>
  <si>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</si>
  <si>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</si>
  <si>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</si>
  <si>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</si>
  <si>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</si>
  <si>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</si>
  <si>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</si>
  <si>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</si>
  <si>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</si>
  <si>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</si>
  <si>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</si>
  <si>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</si>
  <si>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</si>
  <si>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</si>
  <si>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</si>
  <si>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</si>
  <si>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</si>
  <si>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</si>
  <si>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</si>
  <si>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</si>
  <si>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</si>
  <si>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</si>
  <si>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</si>
  <si>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</si>
  <si>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</si>
  <si>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</si>
  <si>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</si>
  <si>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</si>
  <si>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</si>
  <si>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</si>
  <si>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</si>
  <si>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</si>
  <si>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</si>
  <si>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</si>
  <si>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</si>
  <si>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</si>
  <si>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</si>
  <si>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</si>
  <si>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</si>
  <si>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</si>
  <si>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</si>
  <si>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</si>
  <si>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</si>
  <si>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</si>
  <si>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</si>
  <si>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</si>
  <si>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</si>
  <si>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</si>
  <si>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</si>
  <si>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</si>
  <si>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</si>
  <si>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</si>
  <si>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</si>
  <si>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</si>
  <si>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</si>
  <si>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</si>
  <si>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</si>
  <si>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</si>
  <si>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</si>
  <si>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</si>
  <si>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</si>
  <si>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</si>
  <si>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</si>
  <si>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</si>
  <si>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</si>
  <si>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</si>
  <si>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</si>
  <si>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</si>
  <si>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</si>
  <si>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</si>
  <si>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</si>
  <si>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</si>
  <si>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</si>
  <si>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</si>
  <si>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</si>
  <si>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</si>
  <si>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</si>
  <si>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</si>
  <si>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</si>
  <si>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</si>
  <si>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</si>
  <si>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</si>
  <si>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</si>
  <si>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</si>
  <si>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</si>
  <si>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</si>
  <si>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</si>
  <si>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</si>
  <si>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</si>
  <si>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</si>
  <si>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</si>
  <si>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</si>
  <si>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</si>
  <si>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</si>
  <si>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</si>
  <si>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</si>
  <si>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</si>
  <si>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</si>
  <si>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</si>
  <si>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</si>
  <si>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</si>
  <si>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</si>
  <si>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</si>
  <si>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</si>
  <si>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</si>
  <si>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</si>
  <si>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</si>
  <si>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</si>
  <si>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</si>
  <si>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</si>
  <si>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</si>
  <si>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</si>
  <si>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</si>
  <si>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</si>
  <si>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</si>
  <si>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</si>
  <si>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</si>
  <si>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</si>
  <si>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</si>
  <si>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</si>
  <si>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</si>
  <si>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</si>
  <si>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</si>
  <si>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</si>
  <si>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</si>
  <si>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</si>
  <si>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</si>
  <si>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</si>
  <si>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</si>
  <si>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</si>
  <si>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</si>
  <si>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</si>
  <si>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</si>
  <si>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</si>
  <si>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</si>
  <si>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</si>
  <si>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</si>
  <si>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</si>
  <si>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</si>
  <si>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</si>
  <si>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</si>
  <si>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</si>
  <si>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</si>
  <si>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</si>
  <si>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</si>
  <si>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</si>
  <si>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</si>
  <si>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</si>
  <si>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</si>
  <si>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</si>
  <si>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</si>
  <si>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</si>
  <si>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</si>
  <si>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</si>
  <si>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</si>
  <si>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</si>
  <si>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</si>
  <si>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</si>
  <si>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</si>
  <si>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</si>
  <si>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</si>
  <si>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</si>
  <si>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</si>
  <si>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</si>
  <si>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</si>
  <si>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</si>
  <si>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</si>
  <si>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</si>
  <si>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</si>
  <si>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</si>
  <si>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</si>
  <si>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</si>
  <si>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</si>
  <si>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</si>
  <si>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</si>
  <si>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</si>
  <si>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</si>
  <si>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</si>
  <si>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</si>
  <si>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</si>
  <si>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</si>
  <si>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</si>
  <si>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</si>
  <si>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</si>
  <si>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</si>
  <si>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</si>
  <si>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</si>
  <si>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</si>
  <si>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</si>
  <si>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</si>
  <si>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</si>
  <si>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</si>
  <si>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</si>
  <si>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</si>
  <si>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</si>
  <si>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</si>
  <si>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</si>
  <si>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</si>
  <si>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</si>
  <si>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</si>
  <si>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</si>
  <si>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</si>
  <si>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</si>
  <si>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</si>
  <si>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</si>
  <si>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</si>
  <si>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</si>
  <si>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</si>
  <si>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</si>
  <si>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</si>
  <si>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</si>
  <si>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</si>
  <si>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</si>
  <si>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</si>
  <si>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</si>
  <si>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</si>
  <si>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</si>
  <si>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</si>
  <si>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</si>
  <si>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</si>
  <si>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</si>
  <si>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</si>
  <si>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</si>
  <si>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</si>
  <si>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</si>
  <si>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</si>
  <si>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</si>
  <si>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</si>
  <si>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</si>
  <si>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</si>
  <si>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</si>
  <si>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</si>
  <si>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</si>
  <si>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</si>
  <si>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</si>
  <si>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</si>
  <si>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</si>
  <si>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</si>
  <si>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</si>
  <si>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</si>
  <si>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</si>
  <si>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</si>
  <si>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</si>
  <si>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</si>
  <si>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</si>
  <si>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</si>
  <si>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</si>
  <si>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</si>
  <si>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</si>
  <si>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</si>
  <si>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</si>
  <si>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</si>
  <si>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</si>
  <si>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</si>
  <si>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</si>
  <si>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</si>
  <si>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</si>
  <si>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</si>
  <si>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</si>
  <si>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</si>
  <si>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</si>
  <si>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</si>
  <si>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</si>
  <si>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</si>
  <si>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</si>
  <si>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</si>
  <si>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</si>
  <si>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</si>
  <si>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</si>
  <si>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</si>
  <si>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</si>
  <si>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</si>
  <si>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</si>
  <si>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</si>
  <si>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</si>
  <si>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</si>
  <si>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</si>
  <si>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</si>
  <si>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</si>
  <si>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</si>
  <si>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</si>
  <si>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</si>
  <si>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</si>
  <si>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</si>
  <si>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</si>
  <si>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</si>
  <si>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</si>
  <si>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</si>
  <si>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</si>
  <si>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</si>
  <si>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</si>
  <si>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</si>
  <si>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</si>
  <si>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</si>
  <si>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</si>
  <si>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</si>
  <si>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</si>
  <si>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</si>
  <si>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</si>
  <si>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</si>
  <si>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</si>
  <si>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</si>
  <si>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</si>
  <si>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</si>
  <si>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</si>
  <si>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</si>
  <si>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</si>
  <si>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</si>
  <si>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</si>
  <si>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</si>
  <si>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</si>
  <si>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</si>
  <si>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</si>
  <si>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</si>
  <si>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</si>
  <si>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</si>
  <si>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</si>
  <si>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</si>
  <si>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</si>
  <si>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</si>
  <si>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</si>
  <si>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</si>
  <si>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</si>
  <si>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</si>
  <si>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</si>
  <si>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</si>
  <si>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</si>
  <si>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</si>
  <si>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</si>
  <si>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</si>
  <si>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</si>
  <si>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</si>
  <si>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</si>
  <si>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</si>
  <si>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</si>
  <si>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</si>
  <si>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</si>
  <si>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</si>
  <si>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</si>
  <si>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</si>
  <si>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</si>
  <si>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</si>
  <si>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</si>
  <si>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</si>
  <si>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</si>
  <si>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</si>
  <si>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</si>
  <si>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</si>
  <si>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</si>
  <si>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</si>
  <si>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</si>
  <si>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</si>
  <si>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</si>
  <si>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</si>
  <si>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</si>
  <si>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</si>
  <si>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</si>
  <si>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</si>
  <si>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</si>
  <si>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</si>
  <si>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</si>
  <si>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</si>
  <si>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</si>
  <si>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</si>
  <si>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</si>
  <si>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</si>
  <si>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</si>
  <si>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</si>
  <si>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</si>
  <si>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</si>
  <si>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</si>
  <si>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</si>
  <si>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</si>
  <si>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</si>
  <si>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</si>
  <si>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</si>
  <si>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</si>
  <si>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</si>
  <si>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</si>
  <si>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</si>
  <si>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</si>
  <si>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</si>
  <si>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</si>
  <si>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</si>
  <si>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</si>
  <si>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</si>
  <si>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</si>
  <si>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</si>
  <si>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</si>
  <si>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</si>
  <si>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</si>
  <si>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</si>
  <si>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</si>
  <si>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</si>
  <si>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</si>
  <si>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</si>
  <si>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</si>
  <si>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</si>
  <si>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</si>
  <si>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</si>
  <si>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</si>
  <si>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</si>
  <si>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</si>
  <si>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</si>
  <si>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</si>
  <si>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</si>
  <si>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</si>
  <si>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</si>
  <si>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</si>
  <si>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</si>
  <si>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</si>
  <si>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</si>
  <si>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</si>
  <si>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</si>
  <si>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</si>
  <si>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</si>
  <si>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</si>
  <si>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</si>
  <si>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</si>
  <si>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</si>
  <si>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</si>
  <si>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</si>
  <si>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</si>
  <si>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</si>
  <si>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</si>
  <si>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</si>
  <si>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</si>
  <si>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</si>
  <si>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</si>
  <si>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</si>
  <si>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</si>
  <si>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</si>
  <si>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</si>
  <si>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</si>
  <si>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</si>
  <si>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</si>
  <si>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</si>
  <si>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</si>
  <si>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</si>
  <si>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</si>
  <si>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</si>
  <si>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</si>
  <si>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</si>
  <si>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</si>
  <si>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</si>
  <si>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</si>
  <si>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</si>
  <si>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</si>
  <si>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</si>
  <si>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</si>
  <si>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</si>
  <si>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</si>
  <si>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</si>
  <si>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</si>
  <si>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</si>
  <si>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</si>
  <si>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</si>
  <si>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</si>
  <si>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</si>
  <si>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</si>
  <si>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</si>
  <si>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</si>
  <si>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</si>
  <si>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</si>
  <si>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</si>
  <si>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</si>
  <si>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</si>
  <si>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</si>
  <si>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</si>
  <si>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</si>
  <si>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</si>
  <si>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</si>
  <si>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</si>
  <si>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</si>
  <si>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</si>
  <si>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</si>
  <si>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</si>
  <si>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</si>
  <si>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</si>
  <si>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</si>
  <si>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</si>
  <si>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</si>
  <si>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</si>
  <si>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</si>
  <si>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</si>
  <si>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</si>
  <si>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</si>
  <si>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</si>
  <si>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</si>
  <si>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</si>
  <si>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</si>
  <si>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</si>
  <si>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</si>
  <si>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</si>
  <si>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</si>
  <si>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</si>
  <si>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</si>
  <si>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</si>
  <si>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</si>
  <si>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</si>
  <si>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</si>
  <si>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</si>
  <si>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</si>
  <si>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</si>
  <si>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</si>
  <si>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</si>
  <si>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</si>
  <si>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</si>
  <si>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</si>
  <si>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</si>
  <si>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</si>
  <si>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</si>
  <si>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</si>
  <si>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</si>
  <si>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</si>
  <si>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</si>
  <si>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</si>
  <si>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</si>
  <si>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</si>
  <si>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</si>
  <si>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</si>
  <si>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</si>
  <si>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</si>
  <si>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</si>
  <si>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</si>
  <si>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</si>
  <si>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</si>
  <si>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</si>
  <si>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</si>
  <si>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</si>
  <si>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</si>
  <si>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</si>
  <si>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</si>
  <si>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</si>
  <si>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</si>
  <si>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</si>
  <si>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</si>
  <si>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</si>
  <si>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</si>
  <si>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</si>
  <si>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</si>
  <si>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</si>
  <si>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</si>
  <si>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</si>
  <si>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</si>
  <si>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</si>
  <si>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</si>
  <si>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</si>
  <si>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</si>
  <si>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</si>
  <si>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</si>
  <si>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</si>
  <si>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</si>
  <si>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</si>
  <si>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</si>
  <si>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</si>
  <si>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</si>
  <si>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</si>
  <si>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</si>
  <si>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</si>
  <si>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</si>
  <si>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</si>
  <si>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</si>
  <si>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</si>
  <si>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</si>
  <si>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</si>
  <si>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</si>
  <si>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</si>
  <si>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</si>
  <si>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</si>
  <si>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</si>
  <si>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</si>
  <si>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</si>
  <si>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</si>
  <si>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</si>
  <si>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</si>
  <si>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</si>
  <si>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</si>
  <si>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</si>
  <si>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</si>
  <si>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</si>
  <si>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</si>
  <si>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</si>
  <si>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</si>
  <si>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</si>
  <si>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</si>
  <si>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</si>
  <si>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</si>
  <si>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</si>
  <si>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</si>
  <si>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</si>
  <si>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</si>
  <si>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</si>
  <si>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</si>
  <si>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</si>
  <si>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</si>
  <si>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</si>
  <si>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</si>
  <si>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</si>
  <si>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</si>
  <si>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</si>
  <si>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</si>
  <si>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</si>
  <si>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</si>
  <si>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</si>
  <si>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</si>
  <si>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</si>
  <si>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</si>
  <si>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</si>
  <si>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</si>
  <si>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</si>
  <si>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</si>
  <si>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</si>
  <si>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</si>
  <si>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</si>
  <si>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</si>
  <si>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</si>
  <si>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</si>
  <si>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</si>
  <si>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</si>
  <si>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</si>
  <si>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</si>
  <si>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</si>
  <si>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</si>
  <si>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</si>
  <si>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</si>
  <si>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</si>
  <si>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</si>
  <si>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</si>
  <si>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</si>
  <si>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</si>
  <si>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</si>
  <si>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</si>
  <si>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</si>
  <si>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</si>
  <si>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</si>
  <si>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</si>
  <si>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</si>
  <si>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</si>
  <si>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</si>
  <si>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</si>
  <si>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</si>
  <si>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</si>
  <si>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</si>
  <si>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</si>
  <si>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</si>
  <si>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</si>
  <si>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</si>
  <si>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</si>
  <si>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</si>
  <si>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</si>
  <si>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</si>
  <si>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</si>
  <si>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</si>
  <si>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</si>
  <si>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</si>
  <si>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</si>
  <si>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</si>
  <si>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</si>
  <si>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</si>
  <si>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</si>
  <si>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</si>
  <si>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</si>
  <si>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</si>
  <si>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</si>
  <si>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</si>
  <si>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</si>
  <si>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</si>
  <si>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</si>
  <si>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</si>
  <si>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</si>
  <si>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</si>
  <si>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</si>
  <si>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</si>
  <si>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</si>
  <si>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</si>
  <si>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</si>
  <si>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</si>
  <si>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</si>
  <si>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</si>
  <si>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</si>
  <si>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</si>
  <si>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</si>
  <si>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</si>
  <si>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</si>
  <si>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</si>
  <si>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</si>
  <si>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</si>
  <si>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</si>
  <si>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</si>
  <si>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</si>
  <si>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</si>
  <si>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</si>
  <si>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</si>
  <si>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</si>
  <si>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</si>
  <si>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</si>
  <si>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</si>
  <si>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</si>
  <si>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</si>
  <si>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</si>
  <si>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</si>
  <si>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</si>
  <si>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</si>
  <si>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</si>
  <si>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</si>
  <si>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</si>
  <si>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</si>
  <si>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</si>
  <si>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</si>
  <si>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</si>
  <si>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</si>
  <si>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</si>
  <si>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</si>
  <si>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</si>
  <si>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</si>
  <si>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</si>
  <si>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</si>
  <si>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</si>
  <si>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</si>
  <si>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</si>
  <si>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</si>
  <si>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</si>
  <si>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</si>
  <si>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</si>
  <si>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</si>
  <si>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</si>
  <si>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</si>
  <si>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</si>
  <si>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</si>
  <si>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</si>
  <si>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</si>
  <si>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</si>
  <si>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</si>
  <si>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</si>
  <si>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</si>
  <si>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</si>
  <si>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</si>
  <si>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</si>
  <si>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</si>
  <si>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</si>
  <si>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</si>
  <si>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</si>
  <si>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</si>
  <si>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</si>
  <si>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</si>
  <si>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</si>
  <si>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</si>
  <si>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</si>
  <si>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</si>
  <si>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</si>
  <si>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</si>
  <si>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</si>
  <si>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</si>
  <si>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</si>
  <si>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</si>
  <si>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</si>
  <si>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</si>
  <si>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</si>
  <si>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</si>
  <si>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</si>
  <si>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</si>
  <si>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</si>
  <si>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</si>
  <si>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</si>
  <si>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</si>
  <si>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</si>
  <si>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</si>
  <si>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</si>
  <si>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</si>
  <si>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</si>
  <si>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</si>
  <si>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</si>
  <si>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</si>
  <si>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</si>
  <si>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</si>
  <si>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</si>
  <si>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</si>
  <si>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</si>
  <si>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</si>
  <si>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</si>
  <si>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</si>
  <si>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</si>
  <si>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</si>
  <si>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</si>
  <si>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</si>
  <si>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</si>
  <si>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</si>
  <si>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</si>
  <si>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</si>
  <si>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</si>
  <si>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</si>
  <si>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</si>
  <si>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</si>
  <si>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</si>
  <si>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</si>
  <si>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</si>
  <si>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</si>
  <si>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</si>
  <si>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</si>
  <si>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</si>
  <si>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</si>
  <si>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</si>
  <si>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</si>
  <si>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</si>
  <si>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</si>
  <si>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</si>
  <si>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</si>
  <si>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</si>
  <si>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</si>
  <si>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</si>
  <si>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</si>
  <si>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</si>
  <si>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</si>
  <si>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</si>
  <si>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</si>
  <si>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</si>
  <si>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</si>
  <si>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</si>
  <si>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</si>
  <si>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</si>
  <si>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</si>
  <si>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</si>
  <si>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</si>
  <si>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</si>
  <si>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</si>
  <si>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</si>
  <si>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</si>
  <si>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</si>
  <si>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</si>
  <si>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</si>
  <si>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</si>
  <si>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</si>
  <si>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</si>
  <si>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</si>
  <si>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</si>
  <si>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</si>
  <si>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</si>
  <si>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</si>
  <si>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</si>
  <si>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</si>
  <si>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</si>
  <si>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</si>
  <si>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</si>
  <si>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</si>
  <si>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</si>
  <si>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</si>
  <si>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</si>
  <si>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</si>
  <si>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</si>
  <si>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</si>
  <si>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</si>
  <si>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</si>
  <si>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</si>
  <si>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</si>
  <si>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</si>
  <si>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</si>
  <si>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</si>
  <si>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</si>
  <si>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</si>
  <si>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</si>
  <si>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</si>
  <si>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</si>
  <si>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</si>
  <si>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</si>
  <si>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</si>
  <si>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</si>
  <si>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</si>
  <si>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</si>
  <si>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</si>
  <si>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</si>
  <si>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</si>
  <si>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</si>
  <si>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</si>
  <si>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</si>
  <si>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</si>
  <si>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</si>
  <si>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</si>
  <si>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</si>
  <si>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</si>
  <si>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</si>
  <si>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</si>
  <si>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</si>
  <si>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</si>
  <si>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</si>
  <si>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</si>
  <si>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</si>
  <si>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</si>
  <si>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</si>
  <si>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</si>
  <si>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</si>
  <si>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</si>
  <si>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</si>
  <si>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</si>
  <si>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</si>
  <si>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</si>
  <si>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</si>
  <si>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</si>
  <si>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</si>
  <si>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</si>
  <si>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</si>
  <si>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</si>
  <si>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</si>
  <si>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</si>
  <si>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</si>
  <si>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</si>
  <si>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</si>
  <si>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</si>
  <si>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</si>
  <si>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</si>
  <si>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</si>
  <si>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</si>
  <si>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</si>
  <si>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</si>
  <si>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</si>
  <si>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</si>
  <si>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</si>
  <si>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</si>
  <si>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</si>
  <si>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</si>
  <si>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</si>
  <si>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</si>
  <si>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</si>
  <si>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</si>
  <si>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</si>
  <si>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</si>
  <si>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</si>
  <si>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</si>
  <si>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</si>
  <si>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</si>
  <si>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</si>
  <si>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</si>
  <si>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</si>
  <si>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</si>
  <si>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</si>
  <si>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</si>
  <si>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</si>
  <si>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</si>
  <si>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</si>
  <si>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</si>
  <si>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</si>
  <si>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</si>
  <si>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</si>
  <si>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</si>
  <si>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</si>
  <si>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</si>
  <si>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</si>
  <si>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</si>
  <si>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</si>
  <si>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</si>
  <si>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</si>
  <si>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</si>
  <si>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</si>
  <si>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</si>
  <si>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</si>
  <si>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</si>
  <si>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</si>
  <si>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</si>
  <si>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</si>
  <si>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</si>
  <si>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</si>
  <si>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</si>
  <si>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</si>
  <si>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</si>
  <si>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</si>
  <si>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</si>
  <si>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</si>
  <si>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</si>
  <si>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</si>
  <si>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</si>
  <si>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</si>
  <si>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</si>
  <si>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</si>
  <si>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</si>
  <si>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</si>
  <si>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</si>
  <si>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</si>
  <si>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</si>
  <si>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</si>
  <si>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</si>
  <si>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</si>
  <si>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</si>
  <si>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</si>
  <si>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</si>
  <si>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</si>
  <si>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</si>
  <si>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</si>
  <si>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</si>
  <si>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</si>
  <si>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</si>
  <si>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</si>
  <si>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</si>
  <si>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</si>
  <si>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</si>
  <si>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</si>
  <si>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</si>
  <si>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</si>
  <si>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</si>
  <si>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</si>
  <si>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</si>
  <si>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</si>
  <si>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</si>
  <si>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</si>
  <si>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</si>
  <si>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</si>
  <si>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</si>
  <si>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</si>
  <si>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</si>
  <si>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</si>
  <si>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</si>
  <si>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</si>
  <si>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</si>
  <si>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</si>
  <si>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</si>
  <si>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</si>
  <si>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</si>
  <si>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</si>
  <si>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</si>
  <si>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</si>
  <si>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</si>
  <si>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</si>
  <si>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</si>
  <si>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</si>
  <si>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</si>
  <si>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</si>
  <si>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</si>
  <si>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</si>
  <si>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</si>
  <si>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</si>
  <si>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</si>
  <si>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</si>
  <si>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</si>
  <si>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</si>
  <si>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</si>
  <si>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</si>
  <si>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</si>
  <si>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</si>
  <si>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</si>
  <si>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</si>
  <si>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</si>
  <si>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</si>
  <si>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</si>
  <si>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</si>
  <si>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</si>
  <si>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</si>
  <si>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</si>
  <si>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</si>
  <si>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</si>
  <si>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</si>
  <si>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</si>
  <si>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</si>
  <si>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</si>
  <si>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</si>
  <si>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</si>
  <si>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</si>
  <si>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</si>
  <si>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</si>
  <si>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</si>
  <si>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</si>
  <si>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</si>
  <si>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</si>
  <si>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</si>
  <si>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</si>
  <si>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</si>
  <si>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</si>
  <si>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</si>
  <si>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</si>
  <si>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</si>
  <si>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</si>
  <si>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</si>
  <si>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</si>
  <si>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</si>
  <si>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</si>
  <si>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</si>
  <si>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</si>
  <si>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</si>
  <si>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</si>
  <si>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</si>
  <si>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</si>
  <si>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</si>
  <si>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</si>
  <si>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</si>
  <si>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</si>
  <si>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</si>
  <si>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</si>
  <si>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</si>
  <si>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</si>
  <si>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</si>
  <si>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</si>
  <si>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</si>
  <si>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</si>
  <si>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</si>
  <si>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</si>
  <si>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</si>
  <si>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</si>
  <si>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</si>
  <si>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</si>
  <si>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</si>
  <si>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</si>
  <si>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</si>
  <si>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</si>
  <si>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</si>
  <si>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</si>
  <si>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</si>
  <si>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</si>
  <si>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</si>
  <si>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</si>
  <si>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</si>
  <si>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</si>
  <si>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</si>
  <si>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</si>
  <si>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</si>
  <si>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</si>
  <si>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</si>
  <si>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</si>
  <si>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</si>
  <si>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</si>
  <si>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</si>
  <si>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</si>
  <si>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</si>
  <si>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</si>
  <si>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</si>
  <si>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</si>
  <si>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</si>
  <si>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</si>
  <si>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</si>
  <si>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</si>
  <si>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</si>
  <si>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</si>
  <si>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</si>
  <si>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</si>
  <si>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</si>
  <si>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</si>
  <si>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</si>
  <si>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</si>
  <si>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</si>
  <si>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</si>
  <si>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</si>
  <si>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</si>
  <si>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</si>
  <si>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</si>
  <si>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</si>
  <si>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</si>
  <si>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</si>
  <si>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</si>
  <si>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</si>
  <si>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</si>
  <si>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</si>
  <si>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</si>
  <si>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</si>
  <si>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</si>
  <si>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</si>
  <si>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</si>
  <si>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</si>
  <si>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</si>
  <si>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</si>
  <si>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</si>
  <si>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</si>
  <si>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</si>
  <si>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</si>
  <si>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</si>
  <si>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</si>
  <si>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</si>
  <si>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</si>
  <si>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</si>
  <si>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</si>
  <si>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</si>
  <si>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</si>
  <si>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</si>
  <si>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</si>
  <si>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</si>
  <si>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</si>
  <si>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</si>
  <si>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</si>
  <si>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</si>
  <si>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</si>
  <si>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</si>
  <si>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</si>
  <si>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</si>
  <si>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</si>
  <si>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</si>
  <si>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</si>
  <si>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</si>
  <si>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</si>
  <si>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</si>
  <si>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</si>
  <si>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</si>
  <si>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</si>
  <si>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</si>
  <si>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</si>
  <si>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</si>
  <si>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</si>
  <si>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</si>
  <si>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</si>
  <si>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</si>
  <si>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</si>
  <si>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</si>
  <si>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</si>
  <si>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</si>
  <si>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</si>
  <si>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</si>
  <si>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</si>
  <si>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</si>
  <si>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</si>
  <si>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</si>
  <si>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</si>
  <si>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</si>
  <si>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</si>
  <si>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</si>
  <si>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</si>
  <si>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</si>
  <si>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</si>
  <si>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</si>
  <si>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</si>
  <si>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</si>
  <si>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</si>
  <si>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</si>
  <si>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</si>
  <si>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</si>
  <si>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</si>
  <si>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</si>
  <si>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</si>
  <si>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</si>
  <si>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</si>
  <si>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</si>
  <si>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</si>
  <si>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</si>
  <si>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</si>
  <si>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</si>
  <si>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</si>
  <si>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</si>
  <si>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</si>
  <si>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</si>
  <si>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</si>
  <si>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</si>
  <si>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</si>
  <si>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</si>
  <si>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</si>
  <si>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</si>
  <si>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</si>
  <si>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</si>
  <si>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</si>
  <si>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</si>
  <si>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</si>
  <si>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</si>
  <si>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</si>
  <si>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</si>
  <si>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</si>
  <si>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</si>
  <si>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</si>
  <si>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</si>
  <si>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</si>
  <si>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</si>
  <si>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</si>
  <si>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</si>
  <si>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</si>
  <si>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</si>
  <si>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</si>
  <si>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</si>
  <si>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</si>
  <si>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</si>
  <si>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</si>
  <si>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</si>
  <si>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</si>
  <si>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</si>
  <si>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</si>
  <si>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</si>
  <si>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</si>
  <si>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</si>
  <si>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</si>
  <si>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</si>
  <si>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</si>
  <si>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</si>
  <si>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</si>
  <si>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</si>
  <si>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</si>
  <si>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</si>
  <si>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</si>
  <si>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</si>
  <si>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</si>
  <si>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</si>
  <si>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</si>
  <si>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</si>
  <si>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</si>
  <si>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</si>
  <si>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</si>
  <si>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</si>
  <si>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</si>
  <si>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</si>
  <si>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</si>
  <si>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</si>
  <si>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</si>
  <si>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</si>
  <si>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</si>
  <si>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</si>
  <si>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</si>
  <si>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</si>
  <si>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</si>
  <si>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</si>
  <si>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</si>
  <si>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</si>
  <si>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</si>
  <si>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</si>
  <si>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</si>
  <si>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</si>
  <si>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</si>
  <si>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</si>
  <si>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</si>
  <si>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</si>
  <si>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</si>
  <si>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</si>
  <si>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</si>
  <si>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</si>
  <si>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</si>
  <si>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</si>
  <si>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</si>
  <si>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</si>
  <si>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</si>
  <si>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</si>
  <si>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</si>
  <si>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</si>
  <si>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</si>
  <si>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</si>
  <si>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</si>
  <si>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</si>
  <si>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</si>
  <si>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</si>
  <si>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</si>
  <si>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</si>
  <si>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</si>
  <si>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</si>
  <si>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</si>
  <si>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</si>
  <si>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</si>
  <si>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</si>
  <si>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</si>
  <si>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</si>
  <si>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</si>
  <si>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</si>
  <si>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</si>
  <si>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</si>
  <si>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</si>
  <si>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</si>
  <si>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</si>
  <si>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</si>
  <si>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</si>
  <si>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</si>
  <si>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</si>
  <si>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</si>
  <si>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</si>
  <si>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</si>
  <si>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</si>
  <si>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</si>
  <si>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</si>
  <si>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</si>
  <si>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</si>
  <si>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</si>
  <si>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</si>
  <si>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</si>
  <si>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</si>
  <si>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</si>
  <si>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</si>
  <si>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</si>
  <si>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</si>
  <si>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</si>
  <si>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</si>
  <si>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</si>
  <si>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</si>
  <si>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</si>
  <si>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</si>
  <si>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</si>
  <si>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</si>
  <si>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</si>
  <si>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</si>
  <si>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</si>
  <si>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</si>
  <si>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</si>
  <si>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</si>
  <si>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</si>
  <si>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</si>
  <si>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</si>
  <si>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</si>
  <si>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</si>
  <si>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</si>
  <si>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</si>
  <si>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</si>
  <si>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</si>
  <si>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</si>
  <si>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</si>
  <si>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</si>
  <si>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</si>
  <si>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</si>
  <si>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</si>
  <si>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</si>
  <si>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</si>
  <si>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</si>
  <si>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</si>
  <si>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</si>
  <si>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</si>
  <si>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</si>
  <si>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</si>
  <si>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</si>
  <si>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</si>
  <si>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</si>
  <si>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</si>
  <si>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</si>
  <si>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</si>
  <si>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</si>
  <si>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</si>
  <si>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</si>
  <si>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</si>
  <si>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</si>
  <si>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</si>
  <si>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</si>
  <si>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</si>
  <si>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</si>
  <si>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</si>
  <si>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</si>
  <si>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</si>
  <si>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</si>
  <si>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</si>
  <si>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</si>
  <si>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</si>
  <si>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</si>
  <si>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</si>
  <si>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</si>
  <si>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</si>
  <si>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</si>
  <si>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</si>
  <si>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</si>
  <si>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</si>
  <si>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</si>
  <si>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</si>
  <si>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</si>
  <si>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</si>
  <si>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</si>
  <si>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</si>
  <si>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</si>
  <si>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</si>
  <si>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</si>
  <si>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</si>
  <si>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</si>
  <si>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</si>
  <si>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</si>
  <si>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</si>
  <si>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</si>
  <si>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</si>
  <si>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</si>
  <si>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</si>
  <si>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</si>
  <si>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</si>
  <si>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</si>
  <si>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</si>
  <si>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</si>
  <si>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</si>
  <si>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</si>
  <si>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</si>
  <si>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</si>
  <si>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</si>
  <si>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</si>
  <si>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</si>
  <si>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</si>
  <si>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</si>
  <si>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</si>
  <si>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</si>
  <si>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</si>
  <si>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</si>
  <si>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</si>
  <si>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</si>
  <si>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</si>
  <si>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</si>
  <si>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</si>
  <si>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</si>
  <si>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</si>
  <si>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</si>
  <si>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</si>
  <si>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</si>
  <si>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</si>
  <si>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</si>
  <si>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</si>
  <si>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</si>
  <si>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</si>
  <si>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</si>
  <si>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</si>
  <si>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</si>
  <si>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</si>
  <si>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</si>
  <si>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</si>
  <si>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</si>
  <si>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</si>
  <si>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</si>
  <si>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</si>
  <si>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</si>
  <si>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</si>
  <si>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</si>
  <si>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</si>
  <si>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</si>
  <si>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</si>
  <si>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</si>
  <si>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</si>
  <si>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</si>
  <si>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</si>
  <si>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</si>
  <si>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</si>
  <si>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</si>
  <si>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</si>
  <si>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</si>
  <si>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</si>
  <si>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</si>
  <si>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</si>
  <si>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</si>
  <si>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</si>
  <si>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</si>
  <si>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</si>
  <si>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</si>
  <si>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</si>
  <si>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</si>
  <si>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</si>
  <si>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</si>
  <si>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</si>
  <si>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</si>
  <si>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</si>
  <si>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</si>
  <si>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</si>
  <si>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</si>
  <si>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</si>
  <si>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</si>
  <si>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</si>
  <si>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</si>
  <si>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</si>
  <si>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</si>
  <si>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</si>
  <si>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</si>
  <si>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</si>
  <si>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</si>
  <si>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</si>
  <si>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</si>
  <si>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</si>
  <si>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</si>
  <si>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</si>
  <si>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</si>
  <si>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</si>
  <si>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</si>
  <si>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</si>
  <si>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</si>
  <si>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</si>
  <si>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</si>
  <si>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</si>
  <si>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</si>
  <si>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</si>
  <si>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</si>
  <si>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</si>
  <si>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</si>
  <si>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</si>
  <si>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</si>
  <si>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</si>
  <si>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</si>
  <si>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</si>
  <si>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</si>
  <si>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</si>
  <si>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</si>
  <si>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</si>
  <si>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</si>
  <si>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</si>
  <si>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</si>
  <si>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</si>
  <si>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</si>
  <si>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</si>
  <si>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</si>
  <si>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</si>
  <si>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</si>
  <si>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</si>
  <si>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</si>
  <si>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</si>
  <si>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</si>
  <si>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</si>
  <si>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</si>
  <si>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</si>
  <si>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</si>
  <si>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</si>
  <si>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</si>
  <si>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</si>
  <si>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</si>
  <si>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</si>
  <si>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</si>
  <si>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</si>
  <si>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</si>
  <si>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</si>
  <si>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</si>
  <si>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</si>
  <si>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</si>
  <si>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</si>
  <si>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</si>
  <si>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</si>
  <si>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</si>
  <si>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</si>
  <si>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</si>
  <si>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</si>
  <si>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</si>
  <si>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</si>
  <si>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</si>
  <si>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</si>
  <si>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</si>
  <si>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</si>
  <si>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</si>
  <si>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</si>
  <si>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</si>
  <si>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</si>
  <si>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</si>
  <si>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</si>
  <si>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</si>
  <si>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</si>
  <si>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</si>
  <si>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</si>
  <si>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</si>
  <si>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</si>
  <si>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</si>
  <si>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</si>
  <si>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</si>
  <si>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</si>
  <si>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</si>
  <si>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</si>
  <si>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</si>
  <si>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</si>
  <si>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</si>
  <si>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</si>
  <si>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</si>
  <si>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</si>
  <si>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</si>
  <si>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</si>
  <si>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</si>
  <si>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</si>
  <si>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</si>
  <si>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</si>
  <si>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</si>
  <si>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</si>
  <si>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</si>
  <si>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</si>
  <si>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</si>
  <si>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</si>
  <si>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</si>
  <si>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</si>
  <si>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</si>
  <si>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</si>
  <si>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</si>
  <si>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</si>
  <si>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</si>
  <si>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</si>
  <si>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</si>
  <si>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</si>
  <si>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</si>
  <si>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</si>
  <si>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</si>
  <si>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</si>
  <si>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</si>
  <si>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</si>
  <si>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</si>
  <si>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</si>
  <si>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</si>
  <si>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</si>
  <si>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</si>
  <si>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</si>
  <si>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</si>
  <si>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</si>
  <si>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</si>
  <si>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</si>
  <si>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</si>
  <si>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</si>
  <si>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</si>
  <si>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</si>
  <si>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</si>
  <si>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</si>
  <si>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</si>
  <si>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</si>
  <si>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</si>
  <si>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</si>
  <si>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</si>
  <si>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</si>
  <si>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</si>
  <si>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</si>
  <si>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</si>
  <si>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</si>
  <si>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</si>
  <si>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</si>
  <si>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</si>
  <si>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</si>
  <si>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</si>
  <si>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</si>
  <si>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</si>
  <si>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</si>
  <si>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</si>
  <si>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</si>
  <si>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</si>
  <si>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</si>
  <si>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</si>
  <si>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</si>
  <si>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</si>
  <si>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</si>
  <si>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</si>
  <si>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</si>
  <si>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</si>
  <si>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</si>
  <si>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</si>
  <si>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</si>
  <si>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</si>
  <si>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</si>
  <si>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</si>
  <si>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</si>
  <si>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</si>
  <si>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</si>
  <si>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</si>
  <si>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</si>
  <si>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</si>
  <si>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</si>
  <si>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</si>
  <si>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</si>
  <si>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</si>
  <si>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</si>
  <si>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</si>
  <si>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</si>
  <si>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</si>
  <si>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</si>
  <si>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</si>
  <si>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</si>
  <si>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</si>
  <si>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</si>
  <si>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</si>
  <si>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</si>
  <si>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</si>
  <si>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</si>
  <si>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</si>
  <si>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</si>
  <si>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</si>
  <si>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</si>
  <si>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</si>
  <si>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</si>
  <si>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</si>
  <si>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</si>
  <si>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</si>
  <si>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</si>
  <si>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</si>
  <si>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</si>
  <si>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</si>
  <si>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</si>
  <si>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</si>
  <si>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</si>
  <si>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</si>
  <si>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</si>
  <si>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</si>
  <si>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</si>
  <si>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</si>
  <si>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</si>
  <si>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</si>
  <si>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</si>
  <si>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</si>
  <si>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</si>
  <si>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</si>
  <si>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</si>
  <si>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</si>
  <si>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</si>
  <si>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</si>
  <si>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</si>
  <si>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</si>
  <si>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</si>
  <si>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</si>
  <si>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</si>
  <si>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</si>
  <si>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</si>
  <si>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</si>
  <si>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</si>
  <si>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</si>
  <si>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</si>
  <si>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</si>
  <si>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</si>
  <si>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</si>
  <si>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</si>
  <si>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</si>
  <si>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</si>
  <si>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</si>
  <si>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</si>
  <si>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</si>
  <si>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</si>
  <si>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</si>
  <si>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</si>
  <si>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</si>
  <si>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</si>
  <si>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</si>
  <si>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</si>
  <si>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</si>
  <si>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</si>
  <si>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</si>
  <si>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</si>
  <si>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</si>
  <si>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</si>
  <si>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</si>
  <si>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</si>
  <si>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</si>
  <si>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</si>
  <si>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</si>
  <si>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</si>
  <si>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</si>
  <si>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</si>
  <si>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</si>
  <si>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</si>
  <si>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</si>
  <si>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</si>
  <si>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</si>
  <si>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</si>
  <si>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</si>
  <si>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</si>
  <si>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</si>
  <si>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</si>
  <si>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</si>
  <si>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</si>
  <si>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</si>
  <si>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</si>
  <si>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</si>
  <si>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</si>
  <si>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</si>
  <si>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</si>
  <si>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</si>
  <si>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</si>
  <si>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</si>
  <si>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</si>
  <si>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</si>
  <si>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</si>
  <si>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</si>
  <si>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</si>
  <si>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</si>
  <si>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</si>
  <si>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</si>
  <si>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</si>
  <si>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</si>
  <si>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</si>
  <si>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</si>
  <si>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</si>
  <si>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</si>
  <si>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</si>
  <si>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</si>
  <si>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</si>
  <si>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</si>
  <si>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</si>
  <si>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</si>
  <si>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</si>
  <si>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</si>
  <si>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</si>
  <si>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</si>
  <si>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</si>
  <si>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</si>
  <si>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</si>
  <si>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</si>
  <si>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</si>
  <si>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</si>
  <si>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</si>
  <si>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</si>
  <si>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</si>
  <si>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</si>
  <si>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</si>
  <si>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</si>
  <si>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</si>
  <si>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</si>
  <si>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</si>
  <si>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</si>
  <si>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</si>
  <si>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</si>
  <si>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</si>
  <si>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</si>
  <si>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</si>
  <si>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</si>
  <si>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</si>
  <si>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</si>
  <si>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</si>
  <si>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</si>
  <si>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</si>
  <si>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</si>
  <si>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</si>
  <si>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</si>
  <si>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</si>
  <si>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</si>
  <si>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</si>
  <si>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</si>
  <si>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</si>
  <si>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</si>
  <si>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</si>
  <si>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</si>
  <si>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</si>
  <si>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</si>
  <si>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</si>
  <si>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</si>
  <si>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</si>
  <si>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</si>
  <si>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</si>
  <si>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</si>
  <si>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</si>
  <si>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</si>
  <si>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</si>
  <si>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</si>
  <si>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</si>
  <si>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</si>
  <si>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</si>
  <si>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</si>
  <si>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</si>
  <si>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</si>
  <si>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</si>
  <si>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</si>
  <si>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</si>
  <si>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</si>
  <si>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</si>
  <si>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</si>
  <si>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</si>
  <si>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</si>
  <si>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</si>
  <si>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</si>
  <si>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</si>
  <si>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</si>
  <si>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</si>
  <si>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</si>
  <si>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</si>
  <si>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</si>
  <si>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</si>
  <si>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</si>
  <si>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</si>
  <si>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</si>
  <si>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</si>
  <si>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</si>
  <si>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</si>
  <si>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</si>
  <si>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</si>
  <si>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</si>
  <si>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</si>
  <si>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</si>
  <si>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</si>
  <si>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</si>
  <si>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</si>
  <si>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</si>
  <si>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</si>
  <si>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</si>
  <si>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</si>
  <si>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</si>
  <si>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</si>
  <si>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</si>
  <si>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</si>
  <si>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</si>
  <si>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</si>
  <si>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</si>
  <si>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</si>
  <si>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</si>
  <si>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</si>
  <si>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</si>
  <si>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</si>
  <si>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</si>
  <si>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</si>
  <si>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</si>
  <si>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</si>
  <si>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</si>
  <si>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</si>
  <si>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</si>
  <si>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</si>
  <si>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</si>
  <si>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</si>
  <si>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</si>
  <si>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</si>
  <si>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</si>
  <si>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</si>
  <si>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</si>
  <si>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</si>
  <si>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</si>
  <si>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</si>
  <si>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</si>
  <si>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</si>
  <si>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</si>
  <si>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</si>
  <si>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</si>
  <si>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</si>
  <si>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</si>
  <si>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</si>
  <si>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</si>
  <si>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</si>
  <si>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</si>
  <si>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</si>
  <si>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</si>
  <si>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</si>
  <si>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</si>
  <si>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</si>
  <si>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</si>
  <si>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</si>
  <si>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</si>
  <si>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</si>
  <si>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</si>
  <si>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</si>
  <si>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</si>
  <si>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</si>
  <si>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</si>
  <si>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</si>
  <si>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</si>
  <si>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</si>
  <si>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</si>
  <si>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</si>
  <si>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</si>
  <si>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</si>
  <si>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</si>
  <si>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</si>
  <si>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</si>
  <si>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</si>
  <si>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</si>
  <si>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</si>
  <si>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</si>
  <si>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</si>
  <si>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</si>
  <si>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</si>
  <si>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</si>
  <si>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</si>
  <si>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</si>
  <si>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</si>
  <si>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</si>
  <si>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</si>
  <si>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</si>
  <si>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</si>
  <si>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</si>
  <si>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</si>
  <si>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</si>
  <si>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</si>
  <si>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</si>
  <si>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</si>
  <si>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</si>
  <si>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</si>
  <si>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</si>
  <si>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</si>
  <si>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</si>
  <si>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</si>
  <si>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</si>
  <si>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</si>
  <si>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</si>
  <si>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</si>
  <si>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</si>
  <si>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</si>
  <si>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</si>
  <si>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</si>
  <si>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</si>
  <si>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</si>
  <si>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</si>
  <si>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</si>
  <si>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</si>
  <si>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</si>
  <si>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</si>
  <si>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</si>
  <si>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</si>
  <si>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</si>
  <si>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</si>
  <si>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</si>
  <si>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</si>
  <si>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</si>
  <si>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</si>
  <si>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</si>
  <si>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</si>
  <si>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</si>
  <si>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</si>
  <si>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</si>
  <si>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</si>
  <si>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</si>
  <si>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</si>
  <si>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</si>
  <si>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</si>
  <si>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</si>
  <si>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</si>
  <si>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</si>
  <si>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</si>
  <si>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</si>
  <si>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</si>
  <si>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</si>
  <si>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</si>
  <si>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</si>
  <si>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</si>
  <si>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</si>
  <si>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</si>
  <si>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</si>
  <si>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</si>
  <si>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</si>
  <si>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</si>
  <si>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</si>
  <si>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</si>
  <si>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</si>
  <si>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</si>
  <si>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</si>
  <si>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</si>
  <si>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</si>
  <si>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</si>
  <si>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</si>
  <si>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</si>
  <si>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</si>
  <si>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</si>
  <si>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</si>
  <si>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</si>
  <si>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</si>
  <si>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</si>
  <si>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</si>
  <si>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</si>
  <si>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</si>
  <si>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</si>
  <si>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</si>
  <si>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</si>
  <si>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</si>
  <si>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</si>
  <si>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</si>
  <si>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</si>
  <si>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</si>
  <si>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</si>
  <si>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</si>
  <si>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</si>
  <si>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</si>
  <si>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</si>
  <si>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</si>
  <si>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</si>
  <si>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</si>
  <si>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</si>
  <si>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</si>
  <si>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</si>
  <si>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</si>
  <si>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</si>
  <si>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</si>
  <si>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</si>
  <si>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</si>
  <si>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</si>
  <si>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</si>
  <si>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</si>
  <si>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</si>
  <si>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</si>
  <si>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</si>
  <si>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</si>
  <si>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</si>
  <si>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</si>
  <si>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</si>
  <si>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</si>
  <si>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</si>
  <si>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</si>
  <si>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</si>
  <si>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</si>
  <si>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</si>
  <si>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</si>
  <si>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</si>
  <si>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</si>
  <si>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</si>
  <si>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</si>
  <si>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</si>
  <si>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</si>
  <si>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</si>
  <si>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</si>
  <si>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</si>
  <si>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</si>
  <si>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</si>
  <si>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</si>
  <si>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</si>
  <si>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</si>
  <si>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</si>
  <si>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</si>
  <si>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</si>
  <si>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</si>
  <si>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</si>
  <si>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</si>
  <si>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</si>
  <si>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</si>
  <si>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</si>
  <si>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</si>
  <si>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</si>
  <si>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</si>
  <si>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</si>
  <si>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</si>
  <si>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</si>
  <si>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</si>
  <si>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</si>
  <si>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</si>
  <si>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</si>
  <si>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</si>
  <si>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</si>
  <si>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</si>
  <si>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</si>
  <si>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</si>
  <si>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</si>
  <si>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</si>
  <si>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</si>
  <si>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</si>
  <si>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</si>
  <si>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</si>
  <si>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</si>
  <si>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</si>
  <si>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</si>
  <si>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</si>
  <si>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</si>
  <si>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</si>
  <si>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</si>
  <si>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</si>
  <si>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</si>
  <si>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</si>
  <si>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</si>
  <si>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</si>
  <si>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</si>
  <si>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</si>
  <si>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</si>
  <si>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</si>
  <si>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</si>
  <si>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</si>
  <si>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</si>
  <si>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</si>
  <si>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</si>
  <si>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</si>
  <si>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</si>
  <si>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</si>
  <si>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</si>
  <si>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</si>
  <si>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</si>
  <si>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</si>
  <si>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</si>
  <si>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</si>
  <si>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</si>
  <si>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</si>
  <si>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</si>
  <si>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</si>
  <si>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</si>
  <si>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</si>
  <si>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</si>
  <si>
    <t>spores used not seeds</t>
  </si>
  <si>
    <t xml:space="preserve">No. Only citation found </t>
  </si>
  <si>
    <t>Canada</t>
  </si>
  <si>
    <t>2-3</t>
  </si>
  <si>
    <t>3-5</t>
  </si>
  <si>
    <t>after chilling</t>
  </si>
  <si>
    <t>Germany</t>
  </si>
  <si>
    <t>seeds from garden centre</t>
  </si>
  <si>
    <t>exp2</t>
  </si>
  <si>
    <t>0-1</t>
  </si>
  <si>
    <t>trimmed pappus</t>
  </si>
  <si>
    <t>unregulated: 6-27</t>
  </si>
  <si>
    <t>Karaj, Iran</t>
  </si>
  <si>
    <t>controlled greenhouse</t>
  </si>
  <si>
    <t>chemical+chilling</t>
  </si>
  <si>
    <t xml:space="preserve">Cannot locate full text </t>
  </si>
  <si>
    <t>Yamunotri, Uttarkashi, India</t>
  </si>
  <si>
    <t>distilled water</t>
  </si>
  <si>
    <t>16/8</t>
  </si>
  <si>
    <t>24</t>
  </si>
  <si>
    <t>0</t>
  </si>
  <si>
    <t>Harsil, Utarkashi, India</t>
  </si>
  <si>
    <t>Rambara, Rudraprayag, India</t>
  </si>
  <si>
    <t>Bhundar, Chamoli, India</t>
  </si>
  <si>
    <t>Tolma, Chamoli, India</t>
  </si>
  <si>
    <t>Niti, Chamoli, India</t>
  </si>
  <si>
    <t xml:space="preserve">Helichrysum </t>
  </si>
  <si>
    <t>microphyllum</t>
  </si>
  <si>
    <t xml:space="preserve">tyrrhenicum </t>
  </si>
  <si>
    <t>room conditions</t>
  </si>
  <si>
    <t>25/10</t>
  </si>
  <si>
    <t xml:space="preserve">Bruncu Spina, Fonni, Italy </t>
  </si>
  <si>
    <t>dry after-ripened</t>
  </si>
  <si>
    <t>after pre-treatment</t>
  </si>
  <si>
    <t>note that this is warm stratification not cold in chilling columns</t>
  </si>
  <si>
    <t xml:space="preserve">Genn'e Impi, Gonnosfanadiga, Italy </t>
  </si>
  <si>
    <t>Genna Selole, Baunei, Italy</t>
  </si>
  <si>
    <t xml:space="preserve">Rio Oridda, Villacidro, Italy </t>
  </si>
  <si>
    <t>picciau18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</si>
</sst>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B60" workbookViewId="0">
      <selection activeCell="B50" sqref="B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F327" zoomScale="75" workbookViewId="0">
      <selection activeCell="S337" sqref="S337"/>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x14ac:dyDescent="0.2">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435</v>
      </c>
      <c r="L328" t="s">
        <v>3282</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N329" t="s">
        <v>3283</v>
      </c>
      <c r="P329" t="s">
        <v>1352</v>
      </c>
      <c r="R329" t="s">
        <v>233</v>
      </c>
      <c r="S329" t="s">
        <v>2047</v>
      </c>
      <c r="T329" t="s">
        <v>1149</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c r="T330" t="s">
        <v>1149</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c r="T331" t="s">
        <v>1149</v>
      </c>
    </row>
    <row r="332" spans="1:20" s="7" customFormat="1" x14ac:dyDescent="0.2">
      <c r="A332" s="7" t="s">
        <v>138</v>
      </c>
      <c r="B332" s="7" t="s">
        <v>2056</v>
      </c>
      <c r="C332" s="7" t="s">
        <v>2057</v>
      </c>
      <c r="D332" s="7" t="s">
        <v>2058</v>
      </c>
      <c r="E332" s="7">
        <v>16</v>
      </c>
      <c r="F332" s="7">
        <v>1</v>
      </c>
      <c r="G332" s="7">
        <v>133</v>
      </c>
      <c r="H332" s="7">
        <v>2011</v>
      </c>
      <c r="I332" s="7" t="s">
        <v>2059</v>
      </c>
      <c r="J332" s="7" t="s">
        <v>2060</v>
      </c>
      <c r="K332" s="7" t="s">
        <v>143</v>
      </c>
      <c r="P332" s="7" t="s">
        <v>1352</v>
      </c>
      <c r="R332" s="7" t="s">
        <v>233</v>
      </c>
      <c r="S332" s="7" t="s">
        <v>2061</v>
      </c>
      <c r="T332" s="7" t="s">
        <v>1149</v>
      </c>
    </row>
    <row r="333" spans="1:20" s="14" customFormat="1" x14ac:dyDescent="0.2">
      <c r="A333" s="14" t="s">
        <v>138</v>
      </c>
      <c r="B333" s="14" t="s">
        <v>2062</v>
      </c>
      <c r="C333" s="14" t="s">
        <v>2063</v>
      </c>
      <c r="D333" s="14" t="s">
        <v>2064</v>
      </c>
      <c r="E333" s="14">
        <v>38</v>
      </c>
      <c r="F333" s="14">
        <v>5</v>
      </c>
      <c r="G333" s="14">
        <v>73</v>
      </c>
      <c r="H333" s="14">
        <v>2002</v>
      </c>
      <c r="I333" s="14" t="s">
        <v>415</v>
      </c>
      <c r="J333" s="14" t="s">
        <v>794</v>
      </c>
      <c r="K333" s="14" t="s">
        <v>143</v>
      </c>
      <c r="M333" s="14" t="s">
        <v>3273</v>
      </c>
      <c r="P333" s="14" t="s">
        <v>1352</v>
      </c>
      <c r="R333" s="14" t="s">
        <v>233</v>
      </c>
      <c r="S333" s="14" t="s">
        <v>2065</v>
      </c>
      <c r="T333" s="14" t="s">
        <v>1149</v>
      </c>
    </row>
    <row r="334" spans="1:20" x14ac:dyDescent="0.2">
      <c r="A334" t="s">
        <v>138</v>
      </c>
      <c r="B334" t="s">
        <v>2066</v>
      </c>
      <c r="C334" t="s">
        <v>2067</v>
      </c>
      <c r="D334" t="s">
        <v>2068</v>
      </c>
      <c r="E334">
        <v>26</v>
      </c>
      <c r="F334">
        <v>4</v>
      </c>
      <c r="G334">
        <v>19</v>
      </c>
      <c r="H334">
        <v>2014</v>
      </c>
      <c r="I334" t="s">
        <v>578</v>
      </c>
      <c r="K334" t="s">
        <v>143</v>
      </c>
      <c r="M334" t="s">
        <v>3273</v>
      </c>
      <c r="P334" t="s">
        <v>1352</v>
      </c>
      <c r="R334" t="s">
        <v>233</v>
      </c>
      <c r="S334" t="s">
        <v>2069</v>
      </c>
      <c r="T334" t="s">
        <v>1149</v>
      </c>
    </row>
    <row r="335" spans="1:20" x14ac:dyDescent="0.2">
      <c r="A335" t="s">
        <v>138</v>
      </c>
      <c r="B335" t="s">
        <v>2070</v>
      </c>
      <c r="C335" t="s">
        <v>2071</v>
      </c>
      <c r="D335" t="s">
        <v>2072</v>
      </c>
      <c r="F335">
        <v>285</v>
      </c>
      <c r="G335">
        <v>20</v>
      </c>
      <c r="H335">
        <v>2001</v>
      </c>
      <c r="I335" t="s">
        <v>2073</v>
      </c>
      <c r="J335" t="s">
        <v>1657</v>
      </c>
      <c r="K335" t="s">
        <v>143</v>
      </c>
      <c r="M335" t="s">
        <v>174</v>
      </c>
      <c r="N335" t="s">
        <v>3297</v>
      </c>
      <c r="P335" t="s">
        <v>1352</v>
      </c>
      <c r="R335" t="s">
        <v>233</v>
      </c>
      <c r="S335" t="s">
        <v>2074</v>
      </c>
      <c r="T335" t="s">
        <v>1149</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c r="T336" t="s">
        <v>1149</v>
      </c>
    </row>
    <row r="337" spans="1:20" x14ac:dyDescent="0.2">
      <c r="A337" t="s">
        <v>138</v>
      </c>
      <c r="B337" t="s">
        <v>2080</v>
      </c>
      <c r="C337" t="s">
        <v>2081</v>
      </c>
      <c r="D337" t="s">
        <v>861</v>
      </c>
      <c r="E337">
        <v>21</v>
      </c>
      <c r="F337">
        <v>3</v>
      </c>
      <c r="G337">
        <v>498</v>
      </c>
      <c r="H337">
        <v>2019</v>
      </c>
      <c r="I337" t="s">
        <v>1355</v>
      </c>
      <c r="K337" t="s">
        <v>143</v>
      </c>
      <c r="P337" t="s">
        <v>1352</v>
      </c>
      <c r="R337" t="s">
        <v>233</v>
      </c>
      <c r="S337" t="s">
        <v>2082</v>
      </c>
      <c r="T337" t="s">
        <v>1149</v>
      </c>
    </row>
    <row r="338" spans="1:20" x14ac:dyDescent="0.2">
      <c r="A338" t="s">
        <v>138</v>
      </c>
      <c r="B338" t="s">
        <v>2083</v>
      </c>
      <c r="C338" t="s">
        <v>2084</v>
      </c>
      <c r="D338" t="s">
        <v>645</v>
      </c>
      <c r="E338">
        <v>95</v>
      </c>
      <c r="F338">
        <v>8</v>
      </c>
      <c r="G338">
        <v>847</v>
      </c>
      <c r="H338">
        <v>2017</v>
      </c>
      <c r="I338" t="s">
        <v>2085</v>
      </c>
      <c r="J338" t="s">
        <v>2086</v>
      </c>
      <c r="K338" t="s">
        <v>143</v>
      </c>
      <c r="P338" t="s">
        <v>1352</v>
      </c>
      <c r="R338" t="s">
        <v>233</v>
      </c>
      <c r="S338" t="s">
        <v>2087</v>
      </c>
      <c r="T338" t="s">
        <v>1149</v>
      </c>
    </row>
    <row r="339" spans="1:20"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20"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20"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20"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20"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20"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20"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20"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20" x14ac:dyDescent="0.2">
      <c r="A347" t="s">
        <v>138</v>
      </c>
      <c r="B347" t="s">
        <v>2132</v>
      </c>
      <c r="C347" t="s">
        <v>2133</v>
      </c>
      <c r="D347" t="s">
        <v>1595</v>
      </c>
      <c r="F347">
        <v>4</v>
      </c>
      <c r="G347">
        <v>78</v>
      </c>
      <c r="H347">
        <v>2011</v>
      </c>
      <c r="I347" t="s">
        <v>2134</v>
      </c>
      <c r="J347" t="s">
        <v>651</v>
      </c>
      <c r="K347" t="s">
        <v>143</v>
      </c>
      <c r="P347" t="s">
        <v>1352</v>
      </c>
      <c r="R347" t="s">
        <v>233</v>
      </c>
      <c r="S347" t="s">
        <v>2135</v>
      </c>
    </row>
    <row r="348" spans="1:20"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20"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20"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20"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20"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745"/>
  <sheetViews>
    <sheetView tabSelected="1" zoomScale="64" zoomScaleNormal="70" workbookViewId="0">
      <pane ySplit="1" topLeftCell="A4700" activePane="bottomLeft" state="frozen"/>
      <selection activeCell="W1" sqref="W1"/>
      <selection pane="bottomLeft" activeCell="A4643" sqref="A4643:A4745"/>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x14ac:dyDescent="0.2">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5" x14ac:dyDescent="0.2">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5" x14ac:dyDescent="0.2">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5" x14ac:dyDescent="0.2">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5" x14ac:dyDescent="0.2">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5" x14ac:dyDescent="0.2">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row r="4422" spans="1:45" x14ac:dyDescent="0.2">
      <c r="A4422" t="s">
        <v>2051</v>
      </c>
      <c r="B4422" s="21" t="s">
        <v>1146</v>
      </c>
      <c r="C4422" s="21" t="s">
        <v>1149</v>
      </c>
      <c r="D4422" s="21" t="s">
        <v>640</v>
      </c>
      <c r="E4422" s="21" t="s">
        <v>641</v>
      </c>
      <c r="G4422" s="14" t="s">
        <v>1165</v>
      </c>
      <c r="H4422" s="18" t="s">
        <v>1165</v>
      </c>
      <c r="I4422" s="18" t="s">
        <v>3284</v>
      </c>
      <c r="M4422" t="s">
        <v>3034</v>
      </c>
      <c r="P4422">
        <v>1992</v>
      </c>
      <c r="T4422" s="9"/>
      <c r="U4422" s="21" t="s">
        <v>3279</v>
      </c>
      <c r="X4422" s="9" t="s">
        <v>3129</v>
      </c>
      <c r="AD4422" t="s">
        <v>1165</v>
      </c>
      <c r="AF4422" t="s">
        <v>1165</v>
      </c>
      <c r="AI4422" s="21" t="s">
        <v>1165</v>
      </c>
      <c r="AJ4422" s="21" t="s">
        <v>1148</v>
      </c>
      <c r="AK4422" s="21">
        <v>27.692</v>
      </c>
      <c r="AN4422" s="21">
        <v>5</v>
      </c>
      <c r="AO4422" s="21">
        <v>10</v>
      </c>
      <c r="AP4422" s="21">
        <v>28</v>
      </c>
      <c r="AQ4422" s="22" t="s">
        <v>3287</v>
      </c>
      <c r="AR4422" s="21" t="s">
        <v>1155</v>
      </c>
      <c r="AS4422" t="s">
        <v>3289</v>
      </c>
    </row>
    <row r="4423" spans="1:45" x14ac:dyDescent="0.2">
      <c r="A4423" t="s">
        <v>2051</v>
      </c>
      <c r="B4423" s="21" t="s">
        <v>1146</v>
      </c>
      <c r="C4423" s="21" t="s">
        <v>1149</v>
      </c>
      <c r="D4423" s="21" t="s">
        <v>640</v>
      </c>
      <c r="E4423" s="21" t="s">
        <v>641</v>
      </c>
      <c r="G4423" s="14" t="s">
        <v>1165</v>
      </c>
      <c r="H4423" s="18" t="s">
        <v>1165</v>
      </c>
      <c r="I4423" s="18" t="s">
        <v>3284</v>
      </c>
      <c r="M4423" t="s">
        <v>3034</v>
      </c>
      <c r="P4423">
        <v>1992</v>
      </c>
      <c r="T4423" s="9"/>
      <c r="U4423" s="21" t="s">
        <v>3279</v>
      </c>
      <c r="V4423" s="9" t="s">
        <v>3286</v>
      </c>
      <c r="W4423">
        <v>7</v>
      </c>
      <c r="X4423" s="9" t="s">
        <v>3129</v>
      </c>
      <c r="AD4423" t="s">
        <v>1165</v>
      </c>
      <c r="AF4423" t="s">
        <v>1165</v>
      </c>
      <c r="AI4423" s="21" t="s">
        <v>1165</v>
      </c>
      <c r="AJ4423" s="21" t="s">
        <v>1148</v>
      </c>
      <c r="AK4423" s="21">
        <v>47.966999999999999</v>
      </c>
      <c r="AN4423" s="21">
        <v>5</v>
      </c>
      <c r="AO4423" s="21">
        <v>10</v>
      </c>
      <c r="AP4423" s="21">
        <v>28</v>
      </c>
      <c r="AQ4423" s="22" t="s">
        <v>3287</v>
      </c>
      <c r="AR4423" s="21" t="s">
        <v>1155</v>
      </c>
      <c r="AS4423" t="s">
        <v>3289</v>
      </c>
    </row>
    <row r="4424" spans="1:45" x14ac:dyDescent="0.2">
      <c r="A4424" t="s">
        <v>2051</v>
      </c>
      <c r="B4424" s="21" t="s">
        <v>1146</v>
      </c>
      <c r="C4424" s="21" t="s">
        <v>1149</v>
      </c>
      <c r="D4424" s="21" t="s">
        <v>640</v>
      </c>
      <c r="E4424" s="21" t="s">
        <v>641</v>
      </c>
      <c r="G4424" s="14" t="s">
        <v>1165</v>
      </c>
      <c r="H4424" s="18" t="s">
        <v>1165</v>
      </c>
      <c r="I4424" s="18" t="s">
        <v>3284</v>
      </c>
      <c r="M4424" t="s">
        <v>3034</v>
      </c>
      <c r="P4424">
        <v>1992</v>
      </c>
      <c r="T4424" s="9"/>
      <c r="U4424" s="21" t="s">
        <v>3279</v>
      </c>
      <c r="V4424" s="9" t="s">
        <v>3286</v>
      </c>
      <c r="W4424">
        <v>14</v>
      </c>
      <c r="X4424" s="9" t="s">
        <v>3129</v>
      </c>
      <c r="AD4424" t="s">
        <v>1165</v>
      </c>
      <c r="AF4424" t="s">
        <v>1165</v>
      </c>
      <c r="AI4424" s="21" t="s">
        <v>1165</v>
      </c>
      <c r="AJ4424" s="21" t="s">
        <v>1148</v>
      </c>
      <c r="AK4424" s="21">
        <v>68.406999999999996</v>
      </c>
      <c r="AN4424" s="21">
        <v>5</v>
      </c>
      <c r="AO4424" s="21">
        <v>10</v>
      </c>
      <c r="AP4424" s="21">
        <v>28</v>
      </c>
      <c r="AQ4424" s="22" t="s">
        <v>3287</v>
      </c>
      <c r="AR4424" s="21" t="s">
        <v>1155</v>
      </c>
      <c r="AS4424" t="s">
        <v>3289</v>
      </c>
    </row>
    <row r="4425" spans="1:45" x14ac:dyDescent="0.2">
      <c r="A4425" t="s">
        <v>2051</v>
      </c>
      <c r="B4425" s="21" t="s">
        <v>1146</v>
      </c>
      <c r="C4425" s="21" t="s">
        <v>1149</v>
      </c>
      <c r="D4425" s="21" t="s">
        <v>640</v>
      </c>
      <c r="E4425" s="21" t="s">
        <v>641</v>
      </c>
      <c r="G4425" s="14" t="s">
        <v>1165</v>
      </c>
      <c r="H4425" s="18" t="s">
        <v>1165</v>
      </c>
      <c r="I4425" s="18" t="s">
        <v>3284</v>
      </c>
      <c r="M4425" t="s">
        <v>3034</v>
      </c>
      <c r="P4425">
        <v>1992</v>
      </c>
      <c r="T4425" s="9"/>
      <c r="U4425" s="21" t="s">
        <v>3279</v>
      </c>
      <c r="V4425" s="9" t="s">
        <v>3286</v>
      </c>
      <c r="W4425">
        <v>21</v>
      </c>
      <c r="X4425" s="9" t="s">
        <v>3129</v>
      </c>
      <c r="AD4425" t="s">
        <v>1165</v>
      </c>
      <c r="AF4425" t="s">
        <v>1165</v>
      </c>
      <c r="AI4425" s="21" t="s">
        <v>1165</v>
      </c>
      <c r="AJ4425" s="21" t="s">
        <v>1148</v>
      </c>
      <c r="AK4425" s="21">
        <v>75.989000000000004</v>
      </c>
      <c r="AN4425" s="21">
        <v>5</v>
      </c>
      <c r="AO4425" s="21">
        <v>10</v>
      </c>
      <c r="AP4425" s="21">
        <v>28</v>
      </c>
      <c r="AQ4425" s="22" t="s">
        <v>3287</v>
      </c>
      <c r="AR4425" s="21" t="s">
        <v>1155</v>
      </c>
      <c r="AS4425" t="s">
        <v>3289</v>
      </c>
    </row>
    <row r="4426" spans="1:45" x14ac:dyDescent="0.2">
      <c r="A4426" t="s">
        <v>2051</v>
      </c>
      <c r="B4426" s="21" t="s">
        <v>1146</v>
      </c>
      <c r="C4426" s="21" t="s">
        <v>1149</v>
      </c>
      <c r="D4426" s="21" t="s">
        <v>640</v>
      </c>
      <c r="E4426" s="21" t="s">
        <v>641</v>
      </c>
      <c r="G4426" s="14" t="s">
        <v>1165</v>
      </c>
      <c r="H4426" s="18" t="s">
        <v>1165</v>
      </c>
      <c r="I4426" s="18" t="s">
        <v>3284</v>
      </c>
      <c r="M4426" t="s">
        <v>3034</v>
      </c>
      <c r="P4426">
        <v>1992</v>
      </c>
      <c r="T4426" s="9"/>
      <c r="U4426" s="21" t="s">
        <v>3279</v>
      </c>
      <c r="V4426" s="9" t="s">
        <v>3286</v>
      </c>
      <c r="W4426">
        <v>28</v>
      </c>
      <c r="X4426" s="9" t="s">
        <v>3129</v>
      </c>
      <c r="AD4426" t="s">
        <v>1165</v>
      </c>
      <c r="AF4426" t="s">
        <v>1165</v>
      </c>
      <c r="AI4426" s="21" t="s">
        <v>1165</v>
      </c>
      <c r="AJ4426" s="21" t="s">
        <v>1148</v>
      </c>
      <c r="AK4426" s="21">
        <v>81.593000000000004</v>
      </c>
      <c r="AN4426" s="21">
        <v>5</v>
      </c>
      <c r="AO4426" s="21">
        <v>10</v>
      </c>
      <c r="AP4426" s="21">
        <v>28</v>
      </c>
      <c r="AQ4426" s="22" t="s">
        <v>3287</v>
      </c>
      <c r="AR4426" s="21" t="s">
        <v>1155</v>
      </c>
      <c r="AS4426" t="s">
        <v>3289</v>
      </c>
    </row>
    <row r="4427" spans="1:45" x14ac:dyDescent="0.2">
      <c r="A4427" t="s">
        <v>2051</v>
      </c>
      <c r="B4427" s="21" t="s">
        <v>1146</v>
      </c>
      <c r="C4427" s="21" t="s">
        <v>1149</v>
      </c>
      <c r="D4427" s="21" t="s">
        <v>640</v>
      </c>
      <c r="E4427" s="21" t="s">
        <v>641</v>
      </c>
      <c r="G4427" s="14" t="s">
        <v>1165</v>
      </c>
      <c r="H4427" s="18" t="s">
        <v>1165</v>
      </c>
      <c r="I4427" s="18" t="s">
        <v>3284</v>
      </c>
      <c r="M4427" t="s">
        <v>3034</v>
      </c>
      <c r="P4427">
        <v>1992</v>
      </c>
      <c r="T4427" s="9"/>
      <c r="U4427" s="21" t="s">
        <v>3279</v>
      </c>
      <c r="V4427" s="9" t="s">
        <v>3286</v>
      </c>
      <c r="W4427">
        <v>35</v>
      </c>
      <c r="X4427" s="9" t="s">
        <v>3129</v>
      </c>
      <c r="AD4427" t="s">
        <v>1165</v>
      </c>
      <c r="AF4427" t="s">
        <v>1165</v>
      </c>
      <c r="AI4427" s="21" t="s">
        <v>1165</v>
      </c>
      <c r="AJ4427" s="21" t="s">
        <v>1148</v>
      </c>
      <c r="AK4427" s="21">
        <v>59.835000000000001</v>
      </c>
      <c r="AN4427" s="21">
        <v>5</v>
      </c>
      <c r="AO4427" s="21">
        <v>10</v>
      </c>
      <c r="AP4427" s="21">
        <v>28</v>
      </c>
      <c r="AQ4427" s="22" t="s">
        <v>3287</v>
      </c>
      <c r="AR4427" s="21" t="s">
        <v>1155</v>
      </c>
      <c r="AS4427" t="s">
        <v>3289</v>
      </c>
    </row>
    <row r="4428" spans="1:45" x14ac:dyDescent="0.2">
      <c r="A4428" t="s">
        <v>2051</v>
      </c>
      <c r="B4428" s="21" t="s">
        <v>1146</v>
      </c>
      <c r="C4428" s="21" t="s">
        <v>1149</v>
      </c>
      <c r="D4428" s="21" t="s">
        <v>640</v>
      </c>
      <c r="E4428" s="21" t="s">
        <v>641</v>
      </c>
      <c r="G4428" s="14" t="s">
        <v>1165</v>
      </c>
      <c r="H4428" s="18" t="s">
        <v>1165</v>
      </c>
      <c r="I4428" s="18" t="s">
        <v>3284</v>
      </c>
      <c r="M4428" t="s">
        <v>3034</v>
      </c>
      <c r="P4428">
        <v>1992</v>
      </c>
      <c r="T4428" s="9"/>
      <c r="U4428" s="21" t="s">
        <v>3279</v>
      </c>
      <c r="V4428" s="9" t="s">
        <v>3286</v>
      </c>
      <c r="W4428">
        <v>42</v>
      </c>
      <c r="X4428" s="9" t="s">
        <v>3129</v>
      </c>
      <c r="AD4428" t="s">
        <v>1165</v>
      </c>
      <c r="AF4428" t="s">
        <v>1165</v>
      </c>
      <c r="AI4428" s="21" t="s">
        <v>1165</v>
      </c>
      <c r="AJ4428" s="21" t="s">
        <v>1148</v>
      </c>
      <c r="AK4428" s="21">
        <v>76.319000000000003</v>
      </c>
      <c r="AN4428" s="21">
        <v>5</v>
      </c>
      <c r="AO4428" s="21">
        <v>10</v>
      </c>
      <c r="AP4428" s="21">
        <v>28</v>
      </c>
      <c r="AQ4428" s="22" t="s">
        <v>3287</v>
      </c>
      <c r="AR4428" s="21" t="s">
        <v>1155</v>
      </c>
      <c r="AS4428" t="s">
        <v>3289</v>
      </c>
    </row>
    <row r="4429" spans="1:45" x14ac:dyDescent="0.2">
      <c r="A4429" t="s">
        <v>2051</v>
      </c>
      <c r="B4429" s="21" t="s">
        <v>1146</v>
      </c>
      <c r="C4429" s="21" t="s">
        <v>1149</v>
      </c>
      <c r="D4429" s="21" t="s">
        <v>640</v>
      </c>
      <c r="E4429" s="21" t="s">
        <v>641</v>
      </c>
      <c r="G4429" s="14" t="s">
        <v>1165</v>
      </c>
      <c r="H4429" s="18" t="s">
        <v>1165</v>
      </c>
      <c r="I4429" s="18" t="s">
        <v>3284</v>
      </c>
      <c r="M4429" t="s">
        <v>3034</v>
      </c>
      <c r="P4429">
        <v>1992</v>
      </c>
      <c r="T4429" s="9"/>
      <c r="U4429" s="21" t="s">
        <v>3279</v>
      </c>
      <c r="V4429" s="9" t="s">
        <v>3286</v>
      </c>
      <c r="W4429">
        <v>56</v>
      </c>
      <c r="X4429" s="9" t="s">
        <v>3129</v>
      </c>
      <c r="AD4429" t="s">
        <v>1165</v>
      </c>
      <c r="AF4429" t="s">
        <v>1165</v>
      </c>
      <c r="AI4429" s="21" t="s">
        <v>1165</v>
      </c>
      <c r="AJ4429" s="21" t="s">
        <v>1148</v>
      </c>
      <c r="AK4429" s="21">
        <v>96.429000000000002</v>
      </c>
      <c r="AN4429" s="21">
        <v>5</v>
      </c>
      <c r="AO4429" s="21">
        <v>10</v>
      </c>
      <c r="AP4429" s="21">
        <v>28</v>
      </c>
      <c r="AQ4429" s="22" t="s">
        <v>3287</v>
      </c>
      <c r="AR4429" s="21" t="s">
        <v>1155</v>
      </c>
      <c r="AS4429" t="s">
        <v>3289</v>
      </c>
    </row>
    <row r="4430" spans="1:45" x14ac:dyDescent="0.2">
      <c r="A4430" t="s">
        <v>2051</v>
      </c>
      <c r="B4430" s="21" t="s">
        <v>1146</v>
      </c>
      <c r="C4430" s="21" t="s">
        <v>1149</v>
      </c>
      <c r="D4430" s="21" t="s">
        <v>640</v>
      </c>
      <c r="E4430" s="21" t="s">
        <v>641</v>
      </c>
      <c r="G4430" s="14" t="s">
        <v>1165</v>
      </c>
      <c r="H4430" s="18" t="s">
        <v>1165</v>
      </c>
      <c r="I4430" s="18" t="s">
        <v>3284</v>
      </c>
      <c r="M4430" t="s">
        <v>3034</v>
      </c>
      <c r="P4430">
        <v>1992</v>
      </c>
      <c r="T4430" s="9"/>
      <c r="U4430" s="21" t="s">
        <v>3279</v>
      </c>
      <c r="V4430" s="9" t="s">
        <v>3286</v>
      </c>
      <c r="W4430">
        <v>63</v>
      </c>
      <c r="X4430" s="9" t="s">
        <v>3129</v>
      </c>
      <c r="AD4430" t="s">
        <v>1165</v>
      </c>
      <c r="AF4430" t="s">
        <v>1165</v>
      </c>
      <c r="AI4430" s="21" t="s">
        <v>1165</v>
      </c>
      <c r="AJ4430" s="21" t="s">
        <v>1148</v>
      </c>
      <c r="AK4430" s="21">
        <v>83.900999999999996</v>
      </c>
      <c r="AN4430" s="21">
        <v>5</v>
      </c>
      <c r="AO4430" s="21">
        <v>10</v>
      </c>
      <c r="AP4430" s="21">
        <v>28</v>
      </c>
      <c r="AQ4430" s="22" t="s">
        <v>3287</v>
      </c>
      <c r="AR4430" s="21" t="s">
        <v>1155</v>
      </c>
      <c r="AS4430" t="s">
        <v>3289</v>
      </c>
    </row>
    <row r="4431" spans="1:45" x14ac:dyDescent="0.2">
      <c r="A4431" t="s">
        <v>2051</v>
      </c>
      <c r="B4431" s="21" t="s">
        <v>1146</v>
      </c>
      <c r="C4431" s="21" t="s">
        <v>1149</v>
      </c>
      <c r="D4431" s="21" t="s">
        <v>640</v>
      </c>
      <c r="E4431" s="21" t="s">
        <v>641</v>
      </c>
      <c r="G4431" s="14" t="s">
        <v>1165</v>
      </c>
      <c r="H4431" s="18" t="s">
        <v>1165</v>
      </c>
      <c r="I4431" s="18" t="s">
        <v>3284</v>
      </c>
      <c r="M4431" t="s">
        <v>3034</v>
      </c>
      <c r="P4431">
        <v>1992</v>
      </c>
      <c r="T4431" s="9"/>
      <c r="U4431" s="21" t="s">
        <v>3279</v>
      </c>
      <c r="V4431" s="9" t="s">
        <v>3286</v>
      </c>
      <c r="W4431">
        <v>77</v>
      </c>
      <c r="X4431" s="9" t="s">
        <v>3129</v>
      </c>
      <c r="AD4431" t="s">
        <v>1165</v>
      </c>
      <c r="AF4431" t="s">
        <v>1165</v>
      </c>
      <c r="AI4431" s="21" t="s">
        <v>1165</v>
      </c>
      <c r="AJ4431" s="21" t="s">
        <v>1148</v>
      </c>
      <c r="AK4431" s="21">
        <v>84.56</v>
      </c>
      <c r="AN4431" s="21">
        <v>5</v>
      </c>
      <c r="AO4431" s="21">
        <v>10</v>
      </c>
      <c r="AP4431" s="21">
        <v>28</v>
      </c>
      <c r="AQ4431" s="22" t="s">
        <v>3287</v>
      </c>
      <c r="AR4431" s="21" t="s">
        <v>1155</v>
      </c>
      <c r="AS4431" t="s">
        <v>3289</v>
      </c>
    </row>
    <row r="4432" spans="1:45" x14ac:dyDescent="0.2">
      <c r="A4432" t="s">
        <v>2051</v>
      </c>
      <c r="B4432" s="21" t="s">
        <v>1146</v>
      </c>
      <c r="C4432" s="21" t="s">
        <v>1149</v>
      </c>
      <c r="D4432" s="21" t="s">
        <v>640</v>
      </c>
      <c r="E4432" s="21" t="s">
        <v>1708</v>
      </c>
      <c r="G4432" s="14" t="s">
        <v>1165</v>
      </c>
      <c r="H4432" s="18" t="s">
        <v>1165</v>
      </c>
      <c r="I4432" s="18" t="s">
        <v>3288</v>
      </c>
      <c r="M4432" t="s">
        <v>3034</v>
      </c>
      <c r="P4432">
        <v>1992</v>
      </c>
      <c r="S4432">
        <v>15</v>
      </c>
      <c r="T4432" s="9" t="s">
        <v>3285</v>
      </c>
      <c r="U4432" s="21" t="s">
        <v>3279</v>
      </c>
      <c r="X4432" s="9" t="s">
        <v>3129</v>
      </c>
      <c r="AD4432" t="s">
        <v>1165</v>
      </c>
      <c r="AF4432" t="s">
        <v>1165</v>
      </c>
      <c r="AI4432" s="21" t="s">
        <v>1165</v>
      </c>
      <c r="AJ4432" s="21" t="s">
        <v>1148</v>
      </c>
      <c r="AK4432" s="21">
        <v>77.308000000000007</v>
      </c>
      <c r="AN4432" s="21">
        <v>5</v>
      </c>
      <c r="AO4432" s="21">
        <v>10</v>
      </c>
      <c r="AP4432" s="21">
        <v>28</v>
      </c>
      <c r="AQ4432" s="22" t="s">
        <v>3287</v>
      </c>
      <c r="AR4432" s="21" t="s">
        <v>1155</v>
      </c>
      <c r="AS4432" t="s">
        <v>3289</v>
      </c>
    </row>
    <row r="4433" spans="1:45" x14ac:dyDescent="0.2">
      <c r="A4433" t="s">
        <v>2051</v>
      </c>
      <c r="B4433" s="21" t="s">
        <v>1146</v>
      </c>
      <c r="C4433" s="21" t="s">
        <v>1149</v>
      </c>
      <c r="D4433" s="21" t="s">
        <v>640</v>
      </c>
      <c r="E4433" s="21" t="s">
        <v>1708</v>
      </c>
      <c r="G4433" s="14" t="s">
        <v>1165</v>
      </c>
      <c r="H4433" s="18" t="s">
        <v>1165</v>
      </c>
      <c r="I4433" s="18" t="s">
        <v>3288</v>
      </c>
      <c r="M4433" t="s">
        <v>3034</v>
      </c>
      <c r="P4433">
        <v>1992</v>
      </c>
      <c r="S4433">
        <v>15</v>
      </c>
      <c r="T4433" s="9" t="s">
        <v>3285</v>
      </c>
      <c r="U4433" s="21" t="s">
        <v>3279</v>
      </c>
      <c r="V4433" s="9" t="s">
        <v>3286</v>
      </c>
      <c r="W4433">
        <v>7</v>
      </c>
      <c r="X4433" s="9" t="s">
        <v>3129</v>
      </c>
      <c r="AD4433" t="s">
        <v>1165</v>
      </c>
      <c r="AF4433" t="s">
        <v>1165</v>
      </c>
      <c r="AI4433" s="21" t="s">
        <v>1165</v>
      </c>
      <c r="AJ4433" s="21" t="s">
        <v>1148</v>
      </c>
      <c r="AK4433" s="21">
        <v>96.099000000000004</v>
      </c>
      <c r="AN4433" s="21">
        <v>5</v>
      </c>
      <c r="AO4433" s="21">
        <v>10</v>
      </c>
      <c r="AP4433" s="21">
        <v>28</v>
      </c>
      <c r="AQ4433" s="22" t="s">
        <v>3287</v>
      </c>
      <c r="AR4433" s="21" t="s">
        <v>1155</v>
      </c>
      <c r="AS4433" t="s">
        <v>3289</v>
      </c>
    </row>
    <row r="4434" spans="1:45" x14ac:dyDescent="0.2">
      <c r="A4434" t="s">
        <v>2051</v>
      </c>
      <c r="B4434" s="21" t="s">
        <v>1146</v>
      </c>
      <c r="C4434" s="21" t="s">
        <v>1149</v>
      </c>
      <c r="D4434" s="21" t="s">
        <v>640</v>
      </c>
      <c r="E4434" s="21" t="s">
        <v>1708</v>
      </c>
      <c r="G4434" s="14" t="s">
        <v>1165</v>
      </c>
      <c r="H4434" s="18" t="s">
        <v>1165</v>
      </c>
      <c r="I4434" s="18" t="s">
        <v>3288</v>
      </c>
      <c r="M4434" t="s">
        <v>3034</v>
      </c>
      <c r="P4434">
        <v>1992</v>
      </c>
      <c r="S4434">
        <v>15</v>
      </c>
      <c r="T4434" s="9" t="s">
        <v>3285</v>
      </c>
      <c r="U4434" s="21" t="s">
        <v>3279</v>
      </c>
      <c r="V4434" s="9" t="s">
        <v>3286</v>
      </c>
      <c r="W4434">
        <v>14</v>
      </c>
      <c r="X4434" s="9" t="s">
        <v>3129</v>
      </c>
      <c r="AD4434" t="s">
        <v>1165</v>
      </c>
      <c r="AF4434" t="s">
        <v>1165</v>
      </c>
      <c r="AI4434" s="21" t="s">
        <v>1165</v>
      </c>
      <c r="AJ4434" s="21" t="s">
        <v>1148</v>
      </c>
      <c r="AK4434" s="21">
        <v>79.286000000000001</v>
      </c>
      <c r="AN4434" s="21">
        <v>5</v>
      </c>
      <c r="AO4434" s="21">
        <v>10</v>
      </c>
      <c r="AP4434" s="21">
        <v>28</v>
      </c>
      <c r="AQ4434" s="22" t="s">
        <v>3287</v>
      </c>
      <c r="AR4434" s="21" t="s">
        <v>1155</v>
      </c>
      <c r="AS4434" t="s">
        <v>3289</v>
      </c>
    </row>
    <row r="4435" spans="1:45" x14ac:dyDescent="0.2">
      <c r="A4435" t="s">
        <v>2051</v>
      </c>
      <c r="B4435" s="21" t="s">
        <v>1146</v>
      </c>
      <c r="C4435" s="21" t="s">
        <v>1149</v>
      </c>
      <c r="D4435" s="21" t="s">
        <v>640</v>
      </c>
      <c r="E4435" s="21" t="s">
        <v>1708</v>
      </c>
      <c r="G4435" s="14" t="s">
        <v>1165</v>
      </c>
      <c r="H4435" s="18" t="s">
        <v>1165</v>
      </c>
      <c r="I4435" s="18" t="s">
        <v>3288</v>
      </c>
      <c r="M4435" t="s">
        <v>3034</v>
      </c>
      <c r="P4435">
        <v>1992</v>
      </c>
      <c r="S4435">
        <v>15</v>
      </c>
      <c r="T4435" s="9" t="s">
        <v>3285</v>
      </c>
      <c r="U4435" s="21" t="s">
        <v>3279</v>
      </c>
      <c r="V4435" s="9" t="s">
        <v>3286</v>
      </c>
      <c r="W4435">
        <v>21</v>
      </c>
      <c r="X4435" s="9" t="s">
        <v>3129</v>
      </c>
      <c r="AD4435" t="s">
        <v>1165</v>
      </c>
      <c r="AF4435" t="s">
        <v>1165</v>
      </c>
      <c r="AI4435" s="21" t="s">
        <v>1165</v>
      </c>
      <c r="AJ4435" s="21" t="s">
        <v>1148</v>
      </c>
      <c r="AK4435" s="21">
        <v>82.253</v>
      </c>
      <c r="AN4435" s="21">
        <v>5</v>
      </c>
      <c r="AO4435" s="21">
        <v>10</v>
      </c>
      <c r="AP4435" s="21">
        <v>28</v>
      </c>
      <c r="AQ4435" s="22" t="s">
        <v>3287</v>
      </c>
      <c r="AR4435" s="21" t="s">
        <v>1155</v>
      </c>
      <c r="AS4435" t="s">
        <v>3289</v>
      </c>
    </row>
    <row r="4436" spans="1:45" x14ac:dyDescent="0.2">
      <c r="A4436" t="s">
        <v>2051</v>
      </c>
      <c r="B4436" s="21" t="s">
        <v>1146</v>
      </c>
      <c r="C4436" s="21" t="s">
        <v>1149</v>
      </c>
      <c r="D4436" s="21" t="s">
        <v>640</v>
      </c>
      <c r="E4436" s="21" t="s">
        <v>1708</v>
      </c>
      <c r="G4436" s="14" t="s">
        <v>1165</v>
      </c>
      <c r="H4436" s="18" t="s">
        <v>1165</v>
      </c>
      <c r="I4436" s="18" t="s">
        <v>3288</v>
      </c>
      <c r="M4436" t="s">
        <v>3034</v>
      </c>
      <c r="P4436">
        <v>1992</v>
      </c>
      <c r="S4436">
        <v>15</v>
      </c>
      <c r="T4436" s="9" t="s">
        <v>3285</v>
      </c>
      <c r="U4436" s="21" t="s">
        <v>3279</v>
      </c>
      <c r="V4436" s="9" t="s">
        <v>3286</v>
      </c>
      <c r="W4436">
        <v>28</v>
      </c>
      <c r="X4436" s="9" t="s">
        <v>3129</v>
      </c>
      <c r="AD4436" t="s">
        <v>1165</v>
      </c>
      <c r="AF4436" t="s">
        <v>1165</v>
      </c>
      <c r="AI4436" s="21" t="s">
        <v>1165</v>
      </c>
      <c r="AJ4436" s="21" t="s">
        <v>1148</v>
      </c>
      <c r="AK4436" s="21">
        <v>76.977999999999994</v>
      </c>
      <c r="AN4436" s="21">
        <v>5</v>
      </c>
      <c r="AO4436" s="21">
        <v>10</v>
      </c>
      <c r="AP4436" s="21">
        <v>28</v>
      </c>
      <c r="AQ4436" s="22" t="s">
        <v>3287</v>
      </c>
      <c r="AR4436" s="21" t="s">
        <v>1155</v>
      </c>
      <c r="AS4436" t="s">
        <v>3289</v>
      </c>
    </row>
    <row r="4437" spans="1:45" x14ac:dyDescent="0.2">
      <c r="A4437" t="s">
        <v>2051</v>
      </c>
      <c r="B4437" s="21" t="s">
        <v>1146</v>
      </c>
      <c r="C4437" s="21" t="s">
        <v>1149</v>
      </c>
      <c r="D4437" s="21" t="s">
        <v>640</v>
      </c>
      <c r="E4437" s="21" t="s">
        <v>1708</v>
      </c>
      <c r="G4437" s="14" t="s">
        <v>1165</v>
      </c>
      <c r="H4437" s="18" t="s">
        <v>1165</v>
      </c>
      <c r="I4437" s="18" t="s">
        <v>3288</v>
      </c>
      <c r="M4437" t="s">
        <v>3034</v>
      </c>
      <c r="P4437">
        <v>1992</v>
      </c>
      <c r="S4437">
        <v>15</v>
      </c>
      <c r="T4437" s="9" t="s">
        <v>3285</v>
      </c>
      <c r="U4437" s="21" t="s">
        <v>3279</v>
      </c>
      <c r="V4437" s="9" t="s">
        <v>3286</v>
      </c>
      <c r="W4437">
        <v>35</v>
      </c>
      <c r="X4437" s="9" t="s">
        <v>3129</v>
      </c>
      <c r="AD4437" t="s">
        <v>1165</v>
      </c>
      <c r="AF4437" t="s">
        <v>1165</v>
      </c>
      <c r="AI4437" s="21" t="s">
        <v>1165</v>
      </c>
      <c r="AJ4437" s="21" t="s">
        <v>1148</v>
      </c>
      <c r="AK4437" s="21">
        <v>85.549000000000007</v>
      </c>
      <c r="AN4437" s="21">
        <v>5</v>
      </c>
      <c r="AO4437" s="21">
        <v>10</v>
      </c>
      <c r="AP4437" s="21">
        <v>28</v>
      </c>
      <c r="AQ4437" s="22" t="s">
        <v>3287</v>
      </c>
      <c r="AR4437" s="21" t="s">
        <v>1155</v>
      </c>
      <c r="AS4437" t="s">
        <v>3289</v>
      </c>
    </row>
    <row r="4438" spans="1:45" x14ac:dyDescent="0.2">
      <c r="A4438" t="s">
        <v>2051</v>
      </c>
      <c r="B4438" s="21" t="s">
        <v>1146</v>
      </c>
      <c r="C4438" s="21" t="s">
        <v>1149</v>
      </c>
      <c r="D4438" s="21" t="s">
        <v>640</v>
      </c>
      <c r="E4438" s="21" t="s">
        <v>1708</v>
      </c>
      <c r="G4438" s="14" t="s">
        <v>1165</v>
      </c>
      <c r="H4438" s="18" t="s">
        <v>1165</v>
      </c>
      <c r="I4438" s="18" t="s">
        <v>3288</v>
      </c>
      <c r="M4438" t="s">
        <v>3034</v>
      </c>
      <c r="P4438">
        <v>1992</v>
      </c>
      <c r="S4438">
        <v>15</v>
      </c>
      <c r="T4438" s="9" t="s">
        <v>3285</v>
      </c>
      <c r="U4438" s="21" t="s">
        <v>3279</v>
      </c>
      <c r="V4438" s="9" t="s">
        <v>3286</v>
      </c>
      <c r="W4438">
        <v>42</v>
      </c>
      <c r="X4438" s="9" t="s">
        <v>3129</v>
      </c>
      <c r="AD4438" t="s">
        <v>1165</v>
      </c>
      <c r="AF4438" t="s">
        <v>1165</v>
      </c>
      <c r="AI4438" s="21" t="s">
        <v>1165</v>
      </c>
      <c r="AJ4438" s="21" t="s">
        <v>1148</v>
      </c>
      <c r="AK4438" s="21">
        <v>94.120999999999995</v>
      </c>
      <c r="AN4438" s="21">
        <v>5</v>
      </c>
      <c r="AO4438" s="21">
        <v>10</v>
      </c>
      <c r="AP4438" s="21">
        <v>28</v>
      </c>
      <c r="AQ4438" s="22" t="s">
        <v>3287</v>
      </c>
      <c r="AR4438" s="21" t="s">
        <v>1155</v>
      </c>
      <c r="AS4438" t="s">
        <v>3289</v>
      </c>
    </row>
    <row r="4439" spans="1:45" x14ac:dyDescent="0.2">
      <c r="A4439" t="s">
        <v>2051</v>
      </c>
      <c r="B4439" s="21" t="s">
        <v>1146</v>
      </c>
      <c r="C4439" s="21" t="s">
        <v>1149</v>
      </c>
      <c r="D4439" s="21" t="s">
        <v>640</v>
      </c>
      <c r="E4439" s="21" t="s">
        <v>1708</v>
      </c>
      <c r="G4439" s="14" t="s">
        <v>1165</v>
      </c>
      <c r="H4439" s="18" t="s">
        <v>1165</v>
      </c>
      <c r="I4439" s="18" t="s">
        <v>3288</v>
      </c>
      <c r="M4439" t="s">
        <v>3034</v>
      </c>
      <c r="P4439">
        <v>1992</v>
      </c>
      <c r="S4439">
        <v>15</v>
      </c>
      <c r="T4439" s="9" t="s">
        <v>3285</v>
      </c>
      <c r="U4439" s="21" t="s">
        <v>3279</v>
      </c>
      <c r="V4439" s="9" t="s">
        <v>3286</v>
      </c>
      <c r="W4439">
        <v>56</v>
      </c>
      <c r="X4439" s="9" t="s">
        <v>3129</v>
      </c>
      <c r="AD4439" t="s">
        <v>1165</v>
      </c>
      <c r="AF4439" t="s">
        <v>1165</v>
      </c>
      <c r="AI4439" s="21" t="s">
        <v>1165</v>
      </c>
      <c r="AJ4439" s="21" t="s">
        <v>1148</v>
      </c>
      <c r="AK4439" s="21">
        <v>81.263999999999996</v>
      </c>
      <c r="AN4439" s="21">
        <v>5</v>
      </c>
      <c r="AO4439" s="21">
        <v>10</v>
      </c>
      <c r="AP4439" s="21">
        <v>28</v>
      </c>
      <c r="AQ4439" s="22" t="s">
        <v>3287</v>
      </c>
      <c r="AR4439" s="21" t="s">
        <v>1155</v>
      </c>
      <c r="AS4439" t="s">
        <v>3289</v>
      </c>
    </row>
    <row r="4440" spans="1:45" x14ac:dyDescent="0.2">
      <c r="A4440" t="s">
        <v>2051</v>
      </c>
      <c r="B4440" s="21" t="s">
        <v>1146</v>
      </c>
      <c r="C4440" s="21" t="s">
        <v>1149</v>
      </c>
      <c r="D4440" s="21" t="s">
        <v>640</v>
      </c>
      <c r="E4440" s="21" t="s">
        <v>1708</v>
      </c>
      <c r="G4440" s="14" t="s">
        <v>1165</v>
      </c>
      <c r="H4440" s="18" t="s">
        <v>1165</v>
      </c>
      <c r="I4440" s="18" t="s">
        <v>3288</v>
      </c>
      <c r="M4440" t="s">
        <v>3034</v>
      </c>
      <c r="P4440">
        <v>1992</v>
      </c>
      <c r="S4440">
        <v>15</v>
      </c>
      <c r="T4440" s="9" t="s">
        <v>3285</v>
      </c>
      <c r="U4440" s="21" t="s">
        <v>3279</v>
      </c>
      <c r="V4440" s="9" t="s">
        <v>3286</v>
      </c>
      <c r="W4440">
        <v>63</v>
      </c>
      <c r="X4440" s="9" t="s">
        <v>3129</v>
      </c>
      <c r="AD4440" t="s">
        <v>1165</v>
      </c>
      <c r="AF4440" t="s">
        <v>1165</v>
      </c>
      <c r="AI4440" s="21" t="s">
        <v>1165</v>
      </c>
      <c r="AJ4440" s="21" t="s">
        <v>1148</v>
      </c>
      <c r="AK4440" s="21">
        <v>86.867999999999995</v>
      </c>
      <c r="AN4440" s="21">
        <v>5</v>
      </c>
      <c r="AO4440" s="21">
        <v>10</v>
      </c>
      <c r="AP4440" s="21">
        <v>28</v>
      </c>
      <c r="AQ4440" s="22" t="s">
        <v>3287</v>
      </c>
      <c r="AR4440" s="21" t="s">
        <v>1155</v>
      </c>
      <c r="AS4440" t="s">
        <v>3289</v>
      </c>
    </row>
    <row r="4441" spans="1:45" x14ac:dyDescent="0.2">
      <c r="A4441" t="s">
        <v>2051</v>
      </c>
      <c r="B4441" s="21" t="s">
        <v>1146</v>
      </c>
      <c r="C4441" s="21" t="s">
        <v>1149</v>
      </c>
      <c r="D4441" s="21" t="s">
        <v>640</v>
      </c>
      <c r="E4441" s="21" t="s">
        <v>1708</v>
      </c>
      <c r="G4441" s="14" t="s">
        <v>1165</v>
      </c>
      <c r="H4441" s="18" t="s">
        <v>1165</v>
      </c>
      <c r="I4441" s="18" t="s">
        <v>3288</v>
      </c>
      <c r="M4441" t="s">
        <v>3034</v>
      </c>
      <c r="P4441">
        <v>1992</v>
      </c>
      <c r="S4441">
        <v>15</v>
      </c>
      <c r="T4441" s="9" t="s">
        <v>3285</v>
      </c>
      <c r="U4441" s="21" t="s">
        <v>3279</v>
      </c>
      <c r="V4441" s="9" t="s">
        <v>3286</v>
      </c>
      <c r="W4441">
        <v>77</v>
      </c>
      <c r="X4441" s="9" t="s">
        <v>3129</v>
      </c>
      <c r="AD4441" t="s">
        <v>1165</v>
      </c>
      <c r="AF4441" t="s">
        <v>1165</v>
      </c>
      <c r="AI4441" s="21" t="s">
        <v>1165</v>
      </c>
      <c r="AJ4441" s="21" t="s">
        <v>1148</v>
      </c>
      <c r="AK4441" s="21">
        <v>81.263999999999996</v>
      </c>
      <c r="AN4441" s="21">
        <v>5</v>
      </c>
      <c r="AO4441" s="21">
        <v>10</v>
      </c>
      <c r="AP4441" s="21">
        <v>28</v>
      </c>
      <c r="AQ4441" s="22" t="s">
        <v>3287</v>
      </c>
      <c r="AR4441" s="21" t="s">
        <v>1155</v>
      </c>
      <c r="AS4441" t="s">
        <v>3289</v>
      </c>
    </row>
    <row r="4442" spans="1:45" x14ac:dyDescent="0.2">
      <c r="A4442" t="s">
        <v>2051</v>
      </c>
      <c r="B4442" s="21" t="s">
        <v>1146</v>
      </c>
      <c r="C4442" s="21" t="s">
        <v>1149</v>
      </c>
      <c r="D4442" s="21" t="s">
        <v>640</v>
      </c>
      <c r="E4442" s="21" t="s">
        <v>641</v>
      </c>
      <c r="G4442" s="14" t="s">
        <v>1165</v>
      </c>
      <c r="H4442" s="18" t="s">
        <v>1165</v>
      </c>
      <c r="I4442" s="18" t="s">
        <v>3284</v>
      </c>
      <c r="M4442" t="s">
        <v>3034</v>
      </c>
      <c r="P4442">
        <v>1992</v>
      </c>
      <c r="T4442" s="9"/>
      <c r="U4442" s="21" t="s">
        <v>3279</v>
      </c>
      <c r="X4442" s="9" t="s">
        <v>3129</v>
      </c>
      <c r="AD4442" t="s">
        <v>1165</v>
      </c>
      <c r="AF4442" t="s">
        <v>1165</v>
      </c>
      <c r="AI4442" s="21" t="s">
        <v>1165</v>
      </c>
      <c r="AJ4442" s="21" t="s">
        <v>1148</v>
      </c>
      <c r="AK4442" s="21">
        <v>27.716999999999999</v>
      </c>
      <c r="AN4442" s="21">
        <v>5</v>
      </c>
      <c r="AO4442" s="21">
        <v>10</v>
      </c>
      <c r="AP4442" s="21">
        <v>28</v>
      </c>
      <c r="AQ4442" s="22" t="s">
        <v>3287</v>
      </c>
      <c r="AR4442" s="21" t="s">
        <v>1155</v>
      </c>
      <c r="AS4442" t="s">
        <v>3289</v>
      </c>
    </row>
    <row r="4443" spans="1:45" x14ac:dyDescent="0.2">
      <c r="A4443" t="s">
        <v>2051</v>
      </c>
      <c r="B4443" s="21" t="s">
        <v>1146</v>
      </c>
      <c r="C4443" s="21" t="s">
        <v>1149</v>
      </c>
      <c r="D4443" s="21" t="s">
        <v>640</v>
      </c>
      <c r="E4443" s="21" t="s">
        <v>641</v>
      </c>
      <c r="G4443" s="14" t="s">
        <v>1165</v>
      </c>
      <c r="H4443" s="18" t="s">
        <v>1165</v>
      </c>
      <c r="I4443" s="18" t="s">
        <v>3284</v>
      </c>
      <c r="M4443" t="s">
        <v>3034</v>
      </c>
      <c r="P4443">
        <v>1992</v>
      </c>
      <c r="T4443" s="9"/>
      <c r="U4443" s="21" t="s">
        <v>3279</v>
      </c>
      <c r="V4443" s="9" t="s">
        <v>3286</v>
      </c>
      <c r="W4443">
        <v>7</v>
      </c>
      <c r="X4443" s="9" t="s">
        <v>3129</v>
      </c>
      <c r="AD4443" t="s">
        <v>1165</v>
      </c>
      <c r="AF4443" t="s">
        <v>1165</v>
      </c>
      <c r="AI4443" s="21" t="s">
        <v>1165</v>
      </c>
      <c r="AJ4443" s="21" t="s">
        <v>1148</v>
      </c>
      <c r="AK4443" s="21">
        <v>48.423999999999999</v>
      </c>
      <c r="AN4443" s="21">
        <v>5</v>
      </c>
      <c r="AO4443" s="21">
        <v>10</v>
      </c>
      <c r="AP4443" s="21">
        <v>28</v>
      </c>
      <c r="AQ4443" s="22" t="s">
        <v>3287</v>
      </c>
      <c r="AR4443" s="21" t="s">
        <v>1155</v>
      </c>
      <c r="AS4443" t="s">
        <v>3289</v>
      </c>
    </row>
    <row r="4444" spans="1:45" x14ac:dyDescent="0.2">
      <c r="A4444" t="s">
        <v>2051</v>
      </c>
      <c r="B4444" s="21" t="s">
        <v>1146</v>
      </c>
      <c r="C4444" s="21" t="s">
        <v>1149</v>
      </c>
      <c r="D4444" s="21" t="s">
        <v>640</v>
      </c>
      <c r="E4444" s="21" t="s">
        <v>641</v>
      </c>
      <c r="G4444" s="14" t="s">
        <v>1165</v>
      </c>
      <c r="H4444" s="18" t="s">
        <v>1165</v>
      </c>
      <c r="I4444" s="18" t="s">
        <v>3284</v>
      </c>
      <c r="M4444" t="s">
        <v>3034</v>
      </c>
      <c r="P4444">
        <v>1992</v>
      </c>
      <c r="T4444" s="9"/>
      <c r="U4444" s="21" t="s">
        <v>3279</v>
      </c>
      <c r="V4444" s="9" t="s">
        <v>3286</v>
      </c>
      <c r="W4444">
        <v>14</v>
      </c>
      <c r="X4444" s="9" t="s">
        <v>3129</v>
      </c>
      <c r="AD4444" t="s">
        <v>1165</v>
      </c>
      <c r="AF4444" t="s">
        <v>1165</v>
      </c>
      <c r="AI4444" s="21" t="s">
        <v>1165</v>
      </c>
      <c r="AJ4444" s="21" t="s">
        <v>1148</v>
      </c>
      <c r="AK4444" s="21">
        <v>68.314999999999998</v>
      </c>
      <c r="AN4444" s="21">
        <v>5</v>
      </c>
      <c r="AO4444" s="21">
        <v>10</v>
      </c>
      <c r="AP4444" s="21">
        <v>28</v>
      </c>
      <c r="AQ4444" s="22" t="s">
        <v>3287</v>
      </c>
      <c r="AR4444" s="21" t="s">
        <v>1155</v>
      </c>
      <c r="AS4444" t="s">
        <v>3289</v>
      </c>
    </row>
    <row r="4445" spans="1:45" x14ac:dyDescent="0.2">
      <c r="A4445" t="s">
        <v>2051</v>
      </c>
      <c r="B4445" s="21" t="s">
        <v>1146</v>
      </c>
      <c r="C4445" s="21" t="s">
        <v>1149</v>
      </c>
      <c r="D4445" s="21" t="s">
        <v>640</v>
      </c>
      <c r="E4445" s="21" t="s">
        <v>641</v>
      </c>
      <c r="G4445" s="14" t="s">
        <v>1165</v>
      </c>
      <c r="H4445" s="18" t="s">
        <v>1165</v>
      </c>
      <c r="I4445" s="18" t="s">
        <v>3284</v>
      </c>
      <c r="M4445" t="s">
        <v>3034</v>
      </c>
      <c r="P4445">
        <v>1992</v>
      </c>
      <c r="T4445" s="9"/>
      <c r="U4445" s="21" t="s">
        <v>3279</v>
      </c>
      <c r="V4445" s="9" t="s">
        <v>3286</v>
      </c>
      <c r="W4445">
        <v>21</v>
      </c>
      <c r="X4445" s="9" t="s">
        <v>3129</v>
      </c>
      <c r="AD4445" t="s">
        <v>1165</v>
      </c>
      <c r="AF4445" t="s">
        <v>1165</v>
      </c>
      <c r="AI4445" s="21" t="s">
        <v>1165</v>
      </c>
      <c r="AJ4445" s="21" t="s">
        <v>1148</v>
      </c>
      <c r="AK4445" s="21">
        <v>76.141000000000005</v>
      </c>
      <c r="AN4445" s="21">
        <v>5</v>
      </c>
      <c r="AO4445" s="21">
        <v>10</v>
      </c>
      <c r="AP4445" s="21">
        <v>28</v>
      </c>
      <c r="AQ4445" s="22" t="s">
        <v>3287</v>
      </c>
      <c r="AR4445" s="21" t="s">
        <v>1155</v>
      </c>
      <c r="AS4445" t="s">
        <v>3289</v>
      </c>
    </row>
    <row r="4446" spans="1:45" x14ac:dyDescent="0.2">
      <c r="A4446" t="s">
        <v>2051</v>
      </c>
      <c r="B4446" s="21" t="s">
        <v>1146</v>
      </c>
      <c r="C4446" s="21" t="s">
        <v>1149</v>
      </c>
      <c r="D4446" s="21" t="s">
        <v>640</v>
      </c>
      <c r="E4446" s="21" t="s">
        <v>641</v>
      </c>
      <c r="G4446" s="14" t="s">
        <v>1165</v>
      </c>
      <c r="H4446" s="18" t="s">
        <v>1165</v>
      </c>
      <c r="I4446" s="18" t="s">
        <v>3284</v>
      </c>
      <c r="M4446" t="s">
        <v>3034</v>
      </c>
      <c r="P4446">
        <v>1992</v>
      </c>
      <c r="T4446" s="9"/>
      <c r="U4446" s="21" t="s">
        <v>3279</v>
      </c>
      <c r="V4446" s="9" t="s">
        <v>3286</v>
      </c>
      <c r="W4446">
        <v>28</v>
      </c>
      <c r="X4446" s="9" t="s">
        <v>3129</v>
      </c>
      <c r="AD4446" t="s">
        <v>1165</v>
      </c>
      <c r="AF4446" t="s">
        <v>1165</v>
      </c>
      <c r="AI4446" s="21" t="s">
        <v>1165</v>
      </c>
      <c r="AJ4446" s="21" t="s">
        <v>1148</v>
      </c>
      <c r="AK4446" s="21">
        <v>80.706999999999994</v>
      </c>
      <c r="AN4446" s="21">
        <v>5</v>
      </c>
      <c r="AO4446" s="21">
        <v>10</v>
      </c>
      <c r="AP4446" s="21">
        <v>28</v>
      </c>
      <c r="AQ4446" s="22" t="s">
        <v>3287</v>
      </c>
      <c r="AR4446" s="21" t="s">
        <v>1155</v>
      </c>
      <c r="AS4446" t="s">
        <v>3289</v>
      </c>
    </row>
    <row r="4447" spans="1:45" x14ac:dyDescent="0.2">
      <c r="A4447" t="s">
        <v>2051</v>
      </c>
      <c r="B4447" s="21" t="s">
        <v>1146</v>
      </c>
      <c r="C4447" s="21" t="s">
        <v>1149</v>
      </c>
      <c r="D4447" s="21" t="s">
        <v>640</v>
      </c>
      <c r="E4447" s="21" t="s">
        <v>641</v>
      </c>
      <c r="G4447" s="14" t="s">
        <v>1165</v>
      </c>
      <c r="H4447" s="18" t="s">
        <v>1165</v>
      </c>
      <c r="I4447" s="18" t="s">
        <v>3284</v>
      </c>
      <c r="M4447" t="s">
        <v>3034</v>
      </c>
      <c r="P4447">
        <v>1992</v>
      </c>
      <c r="T4447" s="9"/>
      <c r="U4447" s="21" t="s">
        <v>3279</v>
      </c>
      <c r="V4447" s="9" t="s">
        <v>3286</v>
      </c>
      <c r="W4447">
        <v>35</v>
      </c>
      <c r="X4447" s="9" t="s">
        <v>3129</v>
      </c>
      <c r="AD4447" t="s">
        <v>1165</v>
      </c>
      <c r="AF4447" t="s">
        <v>1165</v>
      </c>
      <c r="AI4447" s="21" t="s">
        <v>1165</v>
      </c>
      <c r="AJ4447" s="21" t="s">
        <v>1148</v>
      </c>
      <c r="AK4447" s="21">
        <v>60.162999999999997</v>
      </c>
      <c r="AN4447" s="21">
        <v>5</v>
      </c>
      <c r="AO4447" s="21">
        <v>10</v>
      </c>
      <c r="AP4447" s="21">
        <v>28</v>
      </c>
      <c r="AQ4447" s="22" t="s">
        <v>3287</v>
      </c>
      <c r="AR4447" s="21" t="s">
        <v>1155</v>
      </c>
      <c r="AS4447" t="s">
        <v>3289</v>
      </c>
    </row>
    <row r="4448" spans="1:45" x14ac:dyDescent="0.2">
      <c r="A4448" t="s">
        <v>2051</v>
      </c>
      <c r="B4448" s="21" t="s">
        <v>1146</v>
      </c>
      <c r="C4448" s="21" t="s">
        <v>1149</v>
      </c>
      <c r="D4448" s="21" t="s">
        <v>640</v>
      </c>
      <c r="E4448" s="21" t="s">
        <v>641</v>
      </c>
      <c r="G4448" s="14" t="s">
        <v>1165</v>
      </c>
      <c r="H4448" s="18" t="s">
        <v>1165</v>
      </c>
      <c r="I4448" s="18" t="s">
        <v>3284</v>
      </c>
      <c r="M4448" t="s">
        <v>3034</v>
      </c>
      <c r="P4448">
        <v>1992</v>
      </c>
      <c r="T4448" s="9"/>
      <c r="U4448" s="21" t="s">
        <v>3279</v>
      </c>
      <c r="V4448" s="9" t="s">
        <v>3286</v>
      </c>
      <c r="W4448">
        <v>42</v>
      </c>
      <c r="X4448" s="9" t="s">
        <v>3129</v>
      </c>
      <c r="AD4448" t="s">
        <v>1165</v>
      </c>
      <c r="AF4448" t="s">
        <v>1165</v>
      </c>
      <c r="AI4448" s="21" t="s">
        <v>1165</v>
      </c>
      <c r="AJ4448" s="21" t="s">
        <v>1148</v>
      </c>
      <c r="AK4448" s="21">
        <v>76.466999999999999</v>
      </c>
      <c r="AN4448" s="21">
        <v>5</v>
      </c>
      <c r="AO4448" s="21">
        <v>10</v>
      </c>
      <c r="AP4448" s="21">
        <v>28</v>
      </c>
      <c r="AQ4448" s="22" t="s">
        <v>3287</v>
      </c>
      <c r="AR4448" s="21" t="s">
        <v>1155</v>
      </c>
      <c r="AS4448" t="s">
        <v>3289</v>
      </c>
    </row>
    <row r="4449" spans="1:45" x14ac:dyDescent="0.2">
      <c r="A4449" t="s">
        <v>2051</v>
      </c>
      <c r="B4449" s="21" t="s">
        <v>1146</v>
      </c>
      <c r="C4449" s="21" t="s">
        <v>1149</v>
      </c>
      <c r="D4449" s="21" t="s">
        <v>640</v>
      </c>
      <c r="E4449" s="21" t="s">
        <v>641</v>
      </c>
      <c r="G4449" s="14" t="s">
        <v>1165</v>
      </c>
      <c r="H4449" s="18" t="s">
        <v>1165</v>
      </c>
      <c r="I4449" s="18" t="s">
        <v>3284</v>
      </c>
      <c r="M4449" t="s">
        <v>3034</v>
      </c>
      <c r="P4449">
        <v>1992</v>
      </c>
      <c r="T4449" s="9"/>
      <c r="U4449" s="21" t="s">
        <v>3279</v>
      </c>
      <c r="V4449" s="9" t="s">
        <v>3286</v>
      </c>
      <c r="W4449">
        <v>56</v>
      </c>
      <c r="X4449" s="9" t="s">
        <v>3129</v>
      </c>
      <c r="AD4449" t="s">
        <v>1165</v>
      </c>
      <c r="AF4449" t="s">
        <v>1165</v>
      </c>
      <c r="AI4449" s="21" t="s">
        <v>1165</v>
      </c>
      <c r="AJ4449" s="21" t="s">
        <v>1148</v>
      </c>
      <c r="AK4449" s="21">
        <v>96.358999999999995</v>
      </c>
      <c r="AN4449" s="21">
        <v>5</v>
      </c>
      <c r="AO4449" s="21">
        <v>10</v>
      </c>
      <c r="AP4449" s="21">
        <v>28</v>
      </c>
      <c r="AQ4449" s="22" t="s">
        <v>3287</v>
      </c>
      <c r="AR4449" s="21" t="s">
        <v>1155</v>
      </c>
      <c r="AS4449" t="s">
        <v>3289</v>
      </c>
    </row>
    <row r="4450" spans="1:45" x14ac:dyDescent="0.2">
      <c r="A4450" t="s">
        <v>2051</v>
      </c>
      <c r="B4450" s="21" t="s">
        <v>1146</v>
      </c>
      <c r="C4450" s="21" t="s">
        <v>1149</v>
      </c>
      <c r="D4450" s="21" t="s">
        <v>640</v>
      </c>
      <c r="E4450" s="21" t="s">
        <v>641</v>
      </c>
      <c r="G4450" s="14" t="s">
        <v>1165</v>
      </c>
      <c r="H4450" s="18" t="s">
        <v>1165</v>
      </c>
      <c r="I4450" s="18" t="s">
        <v>3284</v>
      </c>
      <c r="M4450" t="s">
        <v>3034</v>
      </c>
      <c r="P4450">
        <v>1992</v>
      </c>
      <c r="T4450" s="9"/>
      <c r="U4450" s="21" t="s">
        <v>3279</v>
      </c>
      <c r="V4450" s="9" t="s">
        <v>3286</v>
      </c>
      <c r="W4450">
        <v>63</v>
      </c>
      <c r="X4450" s="9" t="s">
        <v>3129</v>
      </c>
      <c r="AD4450" t="s">
        <v>1165</v>
      </c>
      <c r="AF4450" t="s">
        <v>1165</v>
      </c>
      <c r="AI4450" s="21" t="s">
        <v>1165</v>
      </c>
      <c r="AJ4450" s="21" t="s">
        <v>1148</v>
      </c>
      <c r="AK4450" s="21">
        <v>83.966999999999999</v>
      </c>
      <c r="AN4450" s="21">
        <v>5</v>
      </c>
      <c r="AO4450" s="21">
        <v>10</v>
      </c>
      <c r="AP4450" s="21">
        <v>28</v>
      </c>
      <c r="AQ4450" s="22" t="s">
        <v>3287</v>
      </c>
      <c r="AR4450" s="21" t="s">
        <v>1155</v>
      </c>
      <c r="AS4450" t="s">
        <v>3289</v>
      </c>
    </row>
    <row r="4451" spans="1:45" x14ac:dyDescent="0.2">
      <c r="A4451" t="s">
        <v>2051</v>
      </c>
      <c r="B4451" s="21" t="s">
        <v>1146</v>
      </c>
      <c r="C4451" s="21" t="s">
        <v>1149</v>
      </c>
      <c r="D4451" s="21" t="s">
        <v>640</v>
      </c>
      <c r="E4451" s="21" t="s">
        <v>641</v>
      </c>
      <c r="G4451" s="14" t="s">
        <v>1165</v>
      </c>
      <c r="H4451" s="18" t="s">
        <v>1165</v>
      </c>
      <c r="I4451" s="18" t="s">
        <v>3284</v>
      </c>
      <c r="M4451" t="s">
        <v>3034</v>
      </c>
      <c r="P4451">
        <v>1992</v>
      </c>
      <c r="T4451" s="9"/>
      <c r="U4451" s="21" t="s">
        <v>3279</v>
      </c>
      <c r="V4451" s="9" t="s">
        <v>3286</v>
      </c>
      <c r="W4451">
        <v>77</v>
      </c>
      <c r="X4451" s="9" t="s">
        <v>3129</v>
      </c>
      <c r="AD4451" t="s">
        <v>1165</v>
      </c>
      <c r="AF4451" t="s">
        <v>1165</v>
      </c>
      <c r="AI4451" s="21" t="s">
        <v>1165</v>
      </c>
      <c r="AJ4451" s="21" t="s">
        <v>1148</v>
      </c>
      <c r="AK4451" s="21">
        <v>83.966999999999999</v>
      </c>
      <c r="AN4451" s="21">
        <v>5</v>
      </c>
      <c r="AO4451" s="21">
        <v>10</v>
      </c>
      <c r="AP4451" s="21">
        <v>28</v>
      </c>
      <c r="AQ4451" s="22" t="s">
        <v>3287</v>
      </c>
      <c r="AR4451" s="21" t="s">
        <v>1155</v>
      </c>
      <c r="AS4451" t="s">
        <v>3289</v>
      </c>
    </row>
    <row r="4452" spans="1:45" x14ac:dyDescent="0.2">
      <c r="A4452" t="s">
        <v>2051</v>
      </c>
      <c r="B4452" s="21" t="s">
        <v>1146</v>
      </c>
      <c r="C4452" s="21" t="s">
        <v>1149</v>
      </c>
      <c r="D4452" s="21" t="s">
        <v>640</v>
      </c>
      <c r="E4452" s="21" t="s">
        <v>641</v>
      </c>
      <c r="G4452" s="14" t="s">
        <v>1165</v>
      </c>
      <c r="H4452" s="18" t="s">
        <v>1165</v>
      </c>
      <c r="I4452" s="18" t="s">
        <v>3284</v>
      </c>
      <c r="M4452" t="s">
        <v>3034</v>
      </c>
      <c r="P4452">
        <v>1992</v>
      </c>
      <c r="T4452" s="9"/>
      <c r="U4452" s="21" t="s">
        <v>3279</v>
      </c>
      <c r="X4452" s="9" t="s">
        <v>3129</v>
      </c>
      <c r="AD4452" t="s">
        <v>153</v>
      </c>
      <c r="AE4452" t="s">
        <v>3292</v>
      </c>
      <c r="AF4452" t="s">
        <v>1165</v>
      </c>
      <c r="AI4452" s="21" t="s">
        <v>1165</v>
      </c>
      <c r="AJ4452" s="21" t="s">
        <v>1148</v>
      </c>
      <c r="AK4452" s="21">
        <v>32.283000000000001</v>
      </c>
      <c r="AN4452" s="21">
        <v>5</v>
      </c>
      <c r="AO4452" s="21">
        <v>10</v>
      </c>
      <c r="AP4452" s="21">
        <v>28</v>
      </c>
      <c r="AQ4452" s="22" t="s">
        <v>3287</v>
      </c>
      <c r="AR4452" s="21" t="s">
        <v>1155</v>
      </c>
      <c r="AS4452" t="s">
        <v>3289</v>
      </c>
    </row>
    <row r="4453" spans="1:45" x14ac:dyDescent="0.2">
      <c r="A4453" t="s">
        <v>2051</v>
      </c>
      <c r="B4453" s="21" t="s">
        <v>1146</v>
      </c>
      <c r="C4453" s="21" t="s">
        <v>1149</v>
      </c>
      <c r="D4453" s="21" t="s">
        <v>640</v>
      </c>
      <c r="E4453" s="21" t="s">
        <v>641</v>
      </c>
      <c r="G4453" s="14" t="s">
        <v>1165</v>
      </c>
      <c r="H4453" s="18" t="s">
        <v>1165</v>
      </c>
      <c r="I4453" s="18" t="s">
        <v>3284</v>
      </c>
      <c r="M4453" t="s">
        <v>3034</v>
      </c>
      <c r="P4453">
        <v>1992</v>
      </c>
      <c r="T4453" s="9"/>
      <c r="U4453" s="21" t="s">
        <v>3279</v>
      </c>
      <c r="V4453" s="9" t="s">
        <v>3286</v>
      </c>
      <c r="W4453">
        <v>7</v>
      </c>
      <c r="X4453" s="9" t="s">
        <v>3129</v>
      </c>
      <c r="AD4453" t="s">
        <v>153</v>
      </c>
      <c r="AE4453" t="s">
        <v>3292</v>
      </c>
      <c r="AF4453" t="s">
        <v>1165</v>
      </c>
      <c r="AI4453" s="21" t="s">
        <v>1165</v>
      </c>
      <c r="AJ4453" s="21" t="s">
        <v>1148</v>
      </c>
      <c r="AK4453" s="21">
        <v>36.359000000000002</v>
      </c>
      <c r="AN4453" s="21">
        <v>5</v>
      </c>
      <c r="AO4453" s="21">
        <v>10</v>
      </c>
      <c r="AP4453" s="21">
        <v>28</v>
      </c>
      <c r="AQ4453" s="22" t="s">
        <v>3287</v>
      </c>
      <c r="AR4453" s="21" t="s">
        <v>1155</v>
      </c>
      <c r="AS4453" t="s">
        <v>3289</v>
      </c>
    </row>
    <row r="4454" spans="1:45" x14ac:dyDescent="0.2">
      <c r="A4454" t="s">
        <v>2051</v>
      </c>
      <c r="B4454" s="21" t="s">
        <v>1146</v>
      </c>
      <c r="C4454" s="21" t="s">
        <v>1149</v>
      </c>
      <c r="D4454" s="21" t="s">
        <v>640</v>
      </c>
      <c r="E4454" s="21" t="s">
        <v>641</v>
      </c>
      <c r="G4454" s="14" t="s">
        <v>1165</v>
      </c>
      <c r="H4454" s="18" t="s">
        <v>1165</v>
      </c>
      <c r="I4454" s="18" t="s">
        <v>3284</v>
      </c>
      <c r="M4454" t="s">
        <v>3034</v>
      </c>
      <c r="P4454">
        <v>1992</v>
      </c>
      <c r="T4454" s="9"/>
      <c r="U4454" s="21" t="s">
        <v>3279</v>
      </c>
      <c r="V4454" s="9" t="s">
        <v>3286</v>
      </c>
      <c r="W4454">
        <v>14</v>
      </c>
      <c r="X4454" s="9" t="s">
        <v>3129</v>
      </c>
      <c r="AD4454" t="s">
        <v>153</v>
      </c>
      <c r="AE4454" t="s">
        <v>3292</v>
      </c>
      <c r="AF4454" t="s">
        <v>1165</v>
      </c>
      <c r="AI4454" s="21" t="s">
        <v>1165</v>
      </c>
      <c r="AJ4454" s="21" t="s">
        <v>1148</v>
      </c>
      <c r="AK4454" s="21">
        <v>36.359000000000002</v>
      </c>
      <c r="AN4454" s="21">
        <v>5</v>
      </c>
      <c r="AO4454" s="21">
        <v>10</v>
      </c>
      <c r="AP4454" s="21">
        <v>28</v>
      </c>
      <c r="AQ4454" s="22" t="s">
        <v>3287</v>
      </c>
      <c r="AR4454" s="21" t="s">
        <v>1155</v>
      </c>
      <c r="AS4454" t="s">
        <v>3289</v>
      </c>
    </row>
    <row r="4455" spans="1:45" x14ac:dyDescent="0.2">
      <c r="A4455" t="s">
        <v>2051</v>
      </c>
      <c r="B4455" s="21" t="s">
        <v>1146</v>
      </c>
      <c r="C4455" s="21" t="s">
        <v>1149</v>
      </c>
      <c r="D4455" s="21" t="s">
        <v>640</v>
      </c>
      <c r="E4455" s="21" t="s">
        <v>641</v>
      </c>
      <c r="G4455" s="14" t="s">
        <v>1165</v>
      </c>
      <c r="H4455" s="18" t="s">
        <v>1165</v>
      </c>
      <c r="I4455" s="18" t="s">
        <v>3284</v>
      </c>
      <c r="M4455" t="s">
        <v>3034</v>
      </c>
      <c r="P4455">
        <v>1992</v>
      </c>
      <c r="T4455" s="9"/>
      <c r="U4455" s="21" t="s">
        <v>3279</v>
      </c>
      <c r="V4455" s="9" t="s">
        <v>3286</v>
      </c>
      <c r="W4455">
        <v>21</v>
      </c>
      <c r="X4455" s="9" t="s">
        <v>3129</v>
      </c>
      <c r="AD4455" t="s">
        <v>153</v>
      </c>
      <c r="AE4455" t="s">
        <v>3292</v>
      </c>
      <c r="AF4455" t="s">
        <v>1165</v>
      </c>
      <c r="AI4455" s="21" t="s">
        <v>1165</v>
      </c>
      <c r="AJ4455" s="21" t="s">
        <v>1148</v>
      </c>
      <c r="AK4455" s="21">
        <v>52.011000000000003</v>
      </c>
      <c r="AN4455" s="21">
        <v>5</v>
      </c>
      <c r="AO4455" s="21">
        <v>10</v>
      </c>
      <c r="AP4455" s="21">
        <v>28</v>
      </c>
      <c r="AQ4455" s="22" t="s">
        <v>3287</v>
      </c>
      <c r="AR4455" s="21" t="s">
        <v>1155</v>
      </c>
      <c r="AS4455" t="s">
        <v>3289</v>
      </c>
    </row>
    <row r="4456" spans="1:45" x14ac:dyDescent="0.2">
      <c r="A4456" t="s">
        <v>2051</v>
      </c>
      <c r="B4456" s="21" t="s">
        <v>1146</v>
      </c>
      <c r="C4456" s="21" t="s">
        <v>1149</v>
      </c>
      <c r="D4456" s="21" t="s">
        <v>640</v>
      </c>
      <c r="E4456" s="21" t="s">
        <v>641</v>
      </c>
      <c r="G4456" s="14" t="s">
        <v>1165</v>
      </c>
      <c r="H4456" s="18" t="s">
        <v>1165</v>
      </c>
      <c r="I4456" s="18" t="s">
        <v>3284</v>
      </c>
      <c r="M4456" t="s">
        <v>3034</v>
      </c>
      <c r="P4456">
        <v>1992</v>
      </c>
      <c r="T4456" s="9"/>
      <c r="U4456" s="21" t="s">
        <v>3279</v>
      </c>
      <c r="V4456" s="9" t="s">
        <v>3286</v>
      </c>
      <c r="W4456">
        <v>28</v>
      </c>
      <c r="X4456" s="9" t="s">
        <v>3129</v>
      </c>
      <c r="AD4456" t="s">
        <v>153</v>
      </c>
      <c r="AE4456" t="s">
        <v>3292</v>
      </c>
      <c r="AF4456" t="s">
        <v>1165</v>
      </c>
      <c r="AI4456" s="21" t="s">
        <v>1165</v>
      </c>
      <c r="AJ4456" s="21" t="s">
        <v>1148</v>
      </c>
      <c r="AK4456" s="21">
        <v>56.576000000000001</v>
      </c>
      <c r="AN4456" s="21">
        <v>5</v>
      </c>
      <c r="AO4456" s="21">
        <v>10</v>
      </c>
      <c r="AP4456" s="21">
        <v>28</v>
      </c>
      <c r="AQ4456" s="22" t="s">
        <v>3287</v>
      </c>
      <c r="AR4456" s="21" t="s">
        <v>1155</v>
      </c>
      <c r="AS4456" t="s">
        <v>3289</v>
      </c>
    </row>
    <row r="4457" spans="1:45" x14ac:dyDescent="0.2">
      <c r="A4457" t="s">
        <v>2051</v>
      </c>
      <c r="B4457" s="21" t="s">
        <v>1146</v>
      </c>
      <c r="C4457" s="21" t="s">
        <v>1149</v>
      </c>
      <c r="D4457" s="21" t="s">
        <v>640</v>
      </c>
      <c r="E4457" s="21" t="s">
        <v>641</v>
      </c>
      <c r="G4457" s="14" t="s">
        <v>1165</v>
      </c>
      <c r="H4457" s="18" t="s">
        <v>1165</v>
      </c>
      <c r="I4457" s="18" t="s">
        <v>3284</v>
      </c>
      <c r="M4457" t="s">
        <v>3034</v>
      </c>
      <c r="P4457">
        <v>1992</v>
      </c>
      <c r="T4457" s="9"/>
      <c r="U4457" s="21" t="s">
        <v>3279</v>
      </c>
      <c r="V4457" s="9" t="s">
        <v>3286</v>
      </c>
      <c r="W4457">
        <v>35</v>
      </c>
      <c r="X4457" s="9" t="s">
        <v>3129</v>
      </c>
      <c r="AD4457" t="s">
        <v>153</v>
      </c>
      <c r="AE4457" t="s">
        <v>3292</v>
      </c>
      <c r="AF4457" t="s">
        <v>1165</v>
      </c>
      <c r="AI4457" s="21" t="s">
        <v>1165</v>
      </c>
      <c r="AJ4457" s="21" t="s">
        <v>1148</v>
      </c>
      <c r="AK4457" s="21">
        <v>44.511000000000003</v>
      </c>
      <c r="AN4457" s="21">
        <v>5</v>
      </c>
      <c r="AO4457" s="21">
        <v>10</v>
      </c>
      <c r="AP4457" s="21">
        <v>28</v>
      </c>
      <c r="AQ4457" s="22" t="s">
        <v>3287</v>
      </c>
      <c r="AR4457" s="21" t="s">
        <v>1155</v>
      </c>
      <c r="AS4457" t="s">
        <v>3289</v>
      </c>
    </row>
    <row r="4458" spans="1:45" x14ac:dyDescent="0.2">
      <c r="A4458" t="s">
        <v>2051</v>
      </c>
      <c r="B4458" s="21" t="s">
        <v>1146</v>
      </c>
      <c r="C4458" s="21" t="s">
        <v>1149</v>
      </c>
      <c r="D4458" s="21" t="s">
        <v>640</v>
      </c>
      <c r="E4458" s="21" t="s">
        <v>641</v>
      </c>
      <c r="G4458" s="14" t="s">
        <v>1165</v>
      </c>
      <c r="H4458" s="18" t="s">
        <v>1165</v>
      </c>
      <c r="I4458" s="18" t="s">
        <v>3284</v>
      </c>
      <c r="M4458" t="s">
        <v>3034</v>
      </c>
      <c r="P4458">
        <v>1992</v>
      </c>
      <c r="T4458" s="9"/>
      <c r="U4458" s="21" t="s">
        <v>3279</v>
      </c>
      <c r="V4458" s="9" t="s">
        <v>3286</v>
      </c>
      <c r="W4458">
        <v>42</v>
      </c>
      <c r="X4458" s="9" t="s">
        <v>3129</v>
      </c>
      <c r="AD4458" t="s">
        <v>153</v>
      </c>
      <c r="AE4458" t="s">
        <v>3292</v>
      </c>
      <c r="AF4458" t="s">
        <v>1165</v>
      </c>
      <c r="AI4458" s="21" t="s">
        <v>1165</v>
      </c>
      <c r="AJ4458" s="21" t="s">
        <v>1148</v>
      </c>
      <c r="AK4458" s="21">
        <v>40.271999999999998</v>
      </c>
      <c r="AN4458" s="21">
        <v>5</v>
      </c>
      <c r="AO4458" s="21">
        <v>10</v>
      </c>
      <c r="AP4458" s="21">
        <v>28</v>
      </c>
      <c r="AQ4458" s="22" t="s">
        <v>3287</v>
      </c>
      <c r="AR4458" s="21" t="s">
        <v>1155</v>
      </c>
      <c r="AS4458" t="s">
        <v>3289</v>
      </c>
    </row>
    <row r="4459" spans="1:45" x14ac:dyDescent="0.2">
      <c r="A4459" t="s">
        <v>2051</v>
      </c>
      <c r="B4459" s="21" t="s">
        <v>1146</v>
      </c>
      <c r="C4459" s="21" t="s">
        <v>1149</v>
      </c>
      <c r="D4459" s="21" t="s">
        <v>640</v>
      </c>
      <c r="E4459" s="21" t="s">
        <v>641</v>
      </c>
      <c r="G4459" s="14" t="s">
        <v>1165</v>
      </c>
      <c r="H4459" s="18" t="s">
        <v>1165</v>
      </c>
      <c r="I4459" s="18" t="s">
        <v>3284</v>
      </c>
      <c r="M4459" t="s">
        <v>3034</v>
      </c>
      <c r="P4459">
        <v>1992</v>
      </c>
      <c r="T4459" s="9"/>
      <c r="U4459" s="21" t="s">
        <v>3279</v>
      </c>
      <c r="V4459" s="9" t="s">
        <v>3286</v>
      </c>
      <c r="W4459">
        <v>56</v>
      </c>
      <c r="X4459" s="9" t="s">
        <v>3129</v>
      </c>
      <c r="AD4459" t="s">
        <v>153</v>
      </c>
      <c r="AE4459" t="s">
        <v>3292</v>
      </c>
      <c r="AF4459" t="s">
        <v>1165</v>
      </c>
      <c r="AI4459" s="21" t="s">
        <v>1165</v>
      </c>
      <c r="AJ4459" s="21" t="s">
        <v>1148</v>
      </c>
      <c r="AK4459" s="21">
        <v>44.185000000000002</v>
      </c>
      <c r="AN4459" s="21">
        <v>5</v>
      </c>
      <c r="AO4459" s="21">
        <v>10</v>
      </c>
      <c r="AP4459" s="21">
        <v>28</v>
      </c>
      <c r="AQ4459" s="22" t="s">
        <v>3287</v>
      </c>
      <c r="AR4459" s="21" t="s">
        <v>1155</v>
      </c>
      <c r="AS4459" t="s">
        <v>3289</v>
      </c>
    </row>
    <row r="4460" spans="1:45" x14ac:dyDescent="0.2">
      <c r="A4460" t="s">
        <v>2051</v>
      </c>
      <c r="B4460" s="21" t="s">
        <v>1146</v>
      </c>
      <c r="C4460" s="21" t="s">
        <v>1149</v>
      </c>
      <c r="D4460" s="21" t="s">
        <v>640</v>
      </c>
      <c r="E4460" s="21" t="s">
        <v>641</v>
      </c>
      <c r="G4460" s="14" t="s">
        <v>1165</v>
      </c>
      <c r="H4460" s="18" t="s">
        <v>1165</v>
      </c>
      <c r="I4460" s="18" t="s">
        <v>3284</v>
      </c>
      <c r="M4460" t="s">
        <v>3034</v>
      </c>
      <c r="P4460">
        <v>1992</v>
      </c>
      <c r="T4460" s="9"/>
      <c r="U4460" s="21" t="s">
        <v>3279</v>
      </c>
      <c r="V4460" s="9" t="s">
        <v>3286</v>
      </c>
      <c r="W4460">
        <v>63</v>
      </c>
      <c r="X4460" s="9" t="s">
        <v>3129</v>
      </c>
      <c r="AD4460" t="s">
        <v>153</v>
      </c>
      <c r="AE4460" t="s">
        <v>3292</v>
      </c>
      <c r="AF4460" t="s">
        <v>1165</v>
      </c>
      <c r="AI4460" s="21" t="s">
        <v>1165</v>
      </c>
      <c r="AJ4460" s="21" t="s">
        <v>1148</v>
      </c>
      <c r="AK4460" s="21">
        <v>36.359000000000002</v>
      </c>
      <c r="AN4460" s="21">
        <v>5</v>
      </c>
      <c r="AO4460" s="21">
        <v>10</v>
      </c>
      <c r="AP4460" s="21">
        <v>28</v>
      </c>
      <c r="AQ4460" s="22" t="s">
        <v>3287</v>
      </c>
      <c r="AR4460" s="21" t="s">
        <v>1155</v>
      </c>
      <c r="AS4460" t="s">
        <v>3289</v>
      </c>
    </row>
    <row r="4461" spans="1:45" x14ac:dyDescent="0.2">
      <c r="A4461" t="s">
        <v>2051</v>
      </c>
      <c r="B4461" s="21" t="s">
        <v>1146</v>
      </c>
      <c r="C4461" s="21" t="s">
        <v>1149</v>
      </c>
      <c r="D4461" s="21" t="s">
        <v>640</v>
      </c>
      <c r="E4461" s="21" t="s">
        <v>641</v>
      </c>
      <c r="G4461" s="14" t="s">
        <v>1165</v>
      </c>
      <c r="H4461" s="18" t="s">
        <v>1165</v>
      </c>
      <c r="I4461" s="18" t="s">
        <v>3284</v>
      </c>
      <c r="M4461" t="s">
        <v>3034</v>
      </c>
      <c r="P4461">
        <v>1992</v>
      </c>
      <c r="T4461" s="9"/>
      <c r="U4461" s="21" t="s">
        <v>3279</v>
      </c>
      <c r="V4461" s="9" t="s">
        <v>3286</v>
      </c>
      <c r="W4461">
        <v>77</v>
      </c>
      <c r="X4461" s="9" t="s">
        <v>3129</v>
      </c>
      <c r="AD4461" t="s">
        <v>153</v>
      </c>
      <c r="AE4461" t="s">
        <v>3292</v>
      </c>
      <c r="AF4461" t="s">
        <v>1165</v>
      </c>
      <c r="AI4461" s="21" t="s">
        <v>1165</v>
      </c>
      <c r="AJ4461" s="21" t="s">
        <v>1148</v>
      </c>
      <c r="AK4461" s="21">
        <v>56.25</v>
      </c>
      <c r="AN4461" s="21">
        <v>5</v>
      </c>
      <c r="AO4461" s="21">
        <v>10</v>
      </c>
      <c r="AP4461" s="21">
        <v>28</v>
      </c>
      <c r="AQ4461" s="22" t="s">
        <v>3287</v>
      </c>
      <c r="AR4461" s="21" t="s">
        <v>1155</v>
      </c>
      <c r="AS4461" t="s">
        <v>3289</v>
      </c>
    </row>
    <row r="4462" spans="1:45" x14ac:dyDescent="0.2">
      <c r="A4462" t="s">
        <v>2051</v>
      </c>
      <c r="B4462" s="21" t="s">
        <v>3290</v>
      </c>
      <c r="C4462" s="21" t="s">
        <v>1149</v>
      </c>
      <c r="D4462" s="21" t="s">
        <v>640</v>
      </c>
      <c r="E4462" s="21" t="s">
        <v>641</v>
      </c>
      <c r="G4462" s="14" t="s">
        <v>1165</v>
      </c>
      <c r="H4462" s="18" t="s">
        <v>1165</v>
      </c>
      <c r="I4462" s="18" t="s">
        <v>3284</v>
      </c>
      <c r="M4462" t="s">
        <v>3034</v>
      </c>
      <c r="P4462">
        <v>1992</v>
      </c>
      <c r="T4462" s="9"/>
      <c r="U4462" s="21" t="s">
        <v>3279</v>
      </c>
      <c r="X4462" s="9" t="s">
        <v>3293</v>
      </c>
      <c r="AD4462" t="s">
        <v>1165</v>
      </c>
      <c r="AF4462" t="s">
        <v>1165</v>
      </c>
      <c r="AI4462" s="21" t="s">
        <v>1165</v>
      </c>
      <c r="AJ4462" s="21" t="s">
        <v>1148</v>
      </c>
      <c r="AK4462" s="21">
        <v>7.9560000000000004</v>
      </c>
      <c r="AN4462" s="21">
        <v>5</v>
      </c>
      <c r="AO4462" s="21">
        <v>10</v>
      </c>
      <c r="AP4462" s="21">
        <v>28</v>
      </c>
      <c r="AQ4462" s="22" t="s">
        <v>3287</v>
      </c>
      <c r="AR4462" s="21" t="s">
        <v>1155</v>
      </c>
      <c r="AS4462" t="s">
        <v>3289</v>
      </c>
    </row>
    <row r="4463" spans="1:45" x14ac:dyDescent="0.2">
      <c r="A4463" t="s">
        <v>2051</v>
      </c>
      <c r="B4463" s="21" t="s">
        <v>3290</v>
      </c>
      <c r="C4463" s="21" t="s">
        <v>1149</v>
      </c>
      <c r="D4463" s="21" t="s">
        <v>640</v>
      </c>
      <c r="E4463" s="21" t="s">
        <v>641</v>
      </c>
      <c r="G4463" s="14" t="s">
        <v>1165</v>
      </c>
      <c r="H4463" s="18" t="s">
        <v>1165</v>
      </c>
      <c r="I4463" s="18" t="s">
        <v>3284</v>
      </c>
      <c r="M4463" t="s">
        <v>3034</v>
      </c>
      <c r="P4463">
        <v>1992</v>
      </c>
      <c r="T4463" s="9"/>
      <c r="U4463" s="21" t="s">
        <v>3279</v>
      </c>
      <c r="V4463" s="9" t="s">
        <v>3291</v>
      </c>
      <c r="W4463">
        <v>2</v>
      </c>
      <c r="X4463" s="9" t="s">
        <v>3293</v>
      </c>
      <c r="AD4463" t="s">
        <v>1165</v>
      </c>
      <c r="AF4463" t="s">
        <v>1165</v>
      </c>
      <c r="AI4463" s="21" t="s">
        <v>1165</v>
      </c>
      <c r="AJ4463" s="21" t="s">
        <v>1148</v>
      </c>
      <c r="AK4463" s="21">
        <v>0</v>
      </c>
      <c r="AN4463" s="21">
        <v>5</v>
      </c>
      <c r="AO4463" s="21">
        <v>10</v>
      </c>
      <c r="AP4463" s="21">
        <v>28</v>
      </c>
      <c r="AQ4463" s="22" t="s">
        <v>3287</v>
      </c>
      <c r="AR4463" s="21" t="s">
        <v>1155</v>
      </c>
      <c r="AS4463" t="s">
        <v>3289</v>
      </c>
    </row>
    <row r="4464" spans="1:45" x14ac:dyDescent="0.2">
      <c r="A4464" t="s">
        <v>2051</v>
      </c>
      <c r="B4464" s="21" t="s">
        <v>3290</v>
      </c>
      <c r="C4464" s="21" t="s">
        <v>1149</v>
      </c>
      <c r="D4464" s="21" t="s">
        <v>640</v>
      </c>
      <c r="E4464" s="21" t="s">
        <v>641</v>
      </c>
      <c r="G4464" s="14" t="s">
        <v>1165</v>
      </c>
      <c r="H4464" s="18" t="s">
        <v>1165</v>
      </c>
      <c r="I4464" s="18" t="s">
        <v>3284</v>
      </c>
      <c r="M4464" t="s">
        <v>3034</v>
      </c>
      <c r="P4464">
        <v>1992</v>
      </c>
      <c r="T4464" s="9"/>
      <c r="U4464" s="21" t="s">
        <v>3279</v>
      </c>
      <c r="V4464" s="9" t="s">
        <v>3291</v>
      </c>
      <c r="W4464">
        <v>4</v>
      </c>
      <c r="X4464" s="9" t="s">
        <v>3293</v>
      </c>
      <c r="AD4464" t="s">
        <v>1165</v>
      </c>
      <c r="AF4464" t="s">
        <v>1165</v>
      </c>
      <c r="AI4464" s="21" t="s">
        <v>1165</v>
      </c>
      <c r="AJ4464" s="21" t="s">
        <v>1148</v>
      </c>
      <c r="AK4464" s="21">
        <v>68.453000000000003</v>
      </c>
      <c r="AN4464" s="21">
        <v>5</v>
      </c>
      <c r="AO4464" s="21">
        <v>10</v>
      </c>
      <c r="AP4464" s="21">
        <v>28</v>
      </c>
      <c r="AQ4464" s="22" t="s">
        <v>3287</v>
      </c>
      <c r="AR4464" s="21" t="s">
        <v>1155</v>
      </c>
      <c r="AS4464" t="s">
        <v>3289</v>
      </c>
    </row>
    <row r="4465" spans="1:45" x14ac:dyDescent="0.2">
      <c r="A4465" t="s">
        <v>2051</v>
      </c>
      <c r="B4465" s="21" t="s">
        <v>3290</v>
      </c>
      <c r="C4465" s="21" t="s">
        <v>1149</v>
      </c>
      <c r="D4465" s="21" t="s">
        <v>640</v>
      </c>
      <c r="E4465" s="21" t="s">
        <v>641</v>
      </c>
      <c r="G4465" s="14" t="s">
        <v>1165</v>
      </c>
      <c r="H4465" s="18" t="s">
        <v>1165</v>
      </c>
      <c r="I4465" s="18" t="s">
        <v>3284</v>
      </c>
      <c r="M4465" t="s">
        <v>3034</v>
      </c>
      <c r="P4465">
        <v>1992</v>
      </c>
      <c r="T4465" s="9"/>
      <c r="U4465" s="21" t="s">
        <v>3279</v>
      </c>
      <c r="V4465" s="9" t="s">
        <v>3291</v>
      </c>
      <c r="W4465">
        <v>6</v>
      </c>
      <c r="X4465" s="9" t="s">
        <v>3293</v>
      </c>
      <c r="AD4465" t="s">
        <v>1165</v>
      </c>
      <c r="AF4465" t="s">
        <v>1165</v>
      </c>
      <c r="AI4465" s="21" t="s">
        <v>1165</v>
      </c>
      <c r="AJ4465" s="21" t="s">
        <v>1148</v>
      </c>
      <c r="AK4465" s="21">
        <v>64.807000000000002</v>
      </c>
      <c r="AN4465" s="21">
        <v>5</v>
      </c>
      <c r="AO4465" s="21">
        <v>10</v>
      </c>
      <c r="AP4465" s="21">
        <v>28</v>
      </c>
      <c r="AQ4465" s="22" t="s">
        <v>3287</v>
      </c>
      <c r="AR4465" s="21" t="s">
        <v>1155</v>
      </c>
      <c r="AS4465" t="s">
        <v>3289</v>
      </c>
    </row>
    <row r="4466" spans="1:45" x14ac:dyDescent="0.2">
      <c r="A4466" t="s">
        <v>2051</v>
      </c>
      <c r="B4466" s="21" t="s">
        <v>3290</v>
      </c>
      <c r="C4466" s="21" t="s">
        <v>1149</v>
      </c>
      <c r="D4466" s="21" t="s">
        <v>640</v>
      </c>
      <c r="E4466" s="21" t="s">
        <v>641</v>
      </c>
      <c r="G4466" s="14" t="s">
        <v>1165</v>
      </c>
      <c r="H4466" s="18" t="s">
        <v>1165</v>
      </c>
      <c r="I4466" s="18" t="s">
        <v>3284</v>
      </c>
      <c r="M4466" t="s">
        <v>3034</v>
      </c>
      <c r="P4466">
        <v>1992</v>
      </c>
      <c r="T4466" s="9"/>
      <c r="U4466" s="21" t="s">
        <v>3279</v>
      </c>
      <c r="V4466" s="9" t="s">
        <v>3291</v>
      </c>
      <c r="W4466">
        <v>8</v>
      </c>
      <c r="X4466" s="9" t="s">
        <v>3293</v>
      </c>
      <c r="AD4466" t="s">
        <v>1165</v>
      </c>
      <c r="AF4466" t="s">
        <v>1165</v>
      </c>
      <c r="AI4466" s="21" t="s">
        <v>1165</v>
      </c>
      <c r="AJ4466" s="21" t="s">
        <v>1148</v>
      </c>
      <c r="AK4466" s="21">
        <v>64.474999999999994</v>
      </c>
      <c r="AN4466" s="21">
        <v>5</v>
      </c>
      <c r="AO4466" s="21">
        <v>10</v>
      </c>
      <c r="AP4466" s="21">
        <v>28</v>
      </c>
      <c r="AQ4466" s="22" t="s">
        <v>3287</v>
      </c>
      <c r="AR4466" s="21" t="s">
        <v>1155</v>
      </c>
      <c r="AS4466" t="s">
        <v>3289</v>
      </c>
    </row>
    <row r="4467" spans="1:45" x14ac:dyDescent="0.2">
      <c r="A4467" t="s">
        <v>2051</v>
      </c>
      <c r="B4467" s="21" t="s">
        <v>3290</v>
      </c>
      <c r="C4467" s="21" t="s">
        <v>1149</v>
      </c>
      <c r="D4467" s="21" t="s">
        <v>640</v>
      </c>
      <c r="E4467" s="21" t="s">
        <v>641</v>
      </c>
      <c r="G4467" s="14" t="s">
        <v>1165</v>
      </c>
      <c r="H4467" s="18" t="s">
        <v>1165</v>
      </c>
      <c r="I4467" s="18" t="s">
        <v>3284</v>
      </c>
      <c r="M4467" t="s">
        <v>3034</v>
      </c>
      <c r="P4467">
        <v>1992</v>
      </c>
      <c r="T4467" s="9"/>
      <c r="U4467" s="21" t="s">
        <v>3279</v>
      </c>
      <c r="V4467" s="9" t="s">
        <v>3291</v>
      </c>
      <c r="W4467">
        <v>10</v>
      </c>
      <c r="X4467" s="9" t="s">
        <v>3293</v>
      </c>
      <c r="AD4467" t="s">
        <v>1165</v>
      </c>
      <c r="AF4467" t="s">
        <v>1165</v>
      </c>
      <c r="AI4467" s="21" t="s">
        <v>1165</v>
      </c>
      <c r="AJ4467" s="21" t="s">
        <v>1148</v>
      </c>
      <c r="AK4467" s="21">
        <v>59.834000000000003</v>
      </c>
      <c r="AN4467" s="21">
        <v>5</v>
      </c>
      <c r="AO4467" s="21">
        <v>10</v>
      </c>
      <c r="AP4467" s="21">
        <v>28</v>
      </c>
      <c r="AQ4467" s="22" t="s">
        <v>3287</v>
      </c>
      <c r="AR4467" s="21" t="s">
        <v>1155</v>
      </c>
      <c r="AS4467" t="s">
        <v>3289</v>
      </c>
    </row>
    <row r="4468" spans="1:45" x14ac:dyDescent="0.2">
      <c r="A4468" t="s">
        <v>2051</v>
      </c>
      <c r="B4468" s="21" t="s">
        <v>3290</v>
      </c>
      <c r="C4468" s="21" t="s">
        <v>1149</v>
      </c>
      <c r="D4468" s="21" t="s">
        <v>640</v>
      </c>
      <c r="E4468" s="21" t="s">
        <v>641</v>
      </c>
      <c r="G4468" s="14" t="s">
        <v>1165</v>
      </c>
      <c r="H4468" s="18" t="s">
        <v>1165</v>
      </c>
      <c r="I4468" s="18" t="s">
        <v>3284</v>
      </c>
      <c r="M4468" t="s">
        <v>3034</v>
      </c>
      <c r="P4468">
        <v>1992</v>
      </c>
      <c r="T4468" s="9"/>
      <c r="U4468" s="21" t="s">
        <v>3279</v>
      </c>
      <c r="V4468" s="9" t="s">
        <v>3291</v>
      </c>
      <c r="W4468">
        <v>12</v>
      </c>
      <c r="X4468" s="9" t="s">
        <v>3293</v>
      </c>
      <c r="AD4468" t="s">
        <v>1165</v>
      </c>
      <c r="AF4468" t="s">
        <v>1165</v>
      </c>
      <c r="AI4468" s="21" t="s">
        <v>1165</v>
      </c>
      <c r="AJ4468" s="21" t="s">
        <v>1148</v>
      </c>
      <c r="AK4468" s="21">
        <v>84.033000000000001</v>
      </c>
      <c r="AN4468" s="21">
        <v>5</v>
      </c>
      <c r="AO4468" s="21">
        <v>10</v>
      </c>
      <c r="AP4468" s="21">
        <v>28</v>
      </c>
      <c r="AQ4468" s="22" t="s">
        <v>3287</v>
      </c>
      <c r="AR4468" s="21" t="s">
        <v>1155</v>
      </c>
      <c r="AS4468" t="s">
        <v>3289</v>
      </c>
    </row>
    <row r="4469" spans="1:45" x14ac:dyDescent="0.2">
      <c r="A4469" t="s">
        <v>2051</v>
      </c>
      <c r="B4469" s="21" t="s">
        <v>3290</v>
      </c>
      <c r="C4469" s="21" t="s">
        <v>1149</v>
      </c>
      <c r="D4469" s="21" t="s">
        <v>640</v>
      </c>
      <c r="E4469" s="21" t="s">
        <v>641</v>
      </c>
      <c r="G4469" s="14" t="s">
        <v>1165</v>
      </c>
      <c r="H4469" s="18" t="s">
        <v>1165</v>
      </c>
      <c r="I4469" s="18" t="s">
        <v>3284</v>
      </c>
      <c r="M4469" t="s">
        <v>3034</v>
      </c>
      <c r="P4469">
        <v>1992</v>
      </c>
      <c r="T4469" s="9"/>
      <c r="U4469" s="21" t="s">
        <v>3279</v>
      </c>
      <c r="V4469" s="9" t="s">
        <v>3291</v>
      </c>
      <c r="W4469">
        <v>14</v>
      </c>
      <c r="X4469" s="9" t="s">
        <v>3293</v>
      </c>
      <c r="AD4469" t="s">
        <v>1165</v>
      </c>
      <c r="AF4469" t="s">
        <v>1165</v>
      </c>
      <c r="AI4469" s="21" t="s">
        <v>1165</v>
      </c>
      <c r="AJ4469" s="21" t="s">
        <v>1148</v>
      </c>
      <c r="AK4469" s="21">
        <v>60.165999999999997</v>
      </c>
      <c r="AN4469" s="21">
        <v>5</v>
      </c>
      <c r="AO4469" s="21">
        <v>10</v>
      </c>
      <c r="AP4469" s="21">
        <v>28</v>
      </c>
      <c r="AQ4469" s="22" t="s">
        <v>3287</v>
      </c>
      <c r="AR4469" s="21" t="s">
        <v>1155</v>
      </c>
      <c r="AS4469" t="s">
        <v>3289</v>
      </c>
    </row>
    <row r="4470" spans="1:45" x14ac:dyDescent="0.2">
      <c r="A4470" t="s">
        <v>2051</v>
      </c>
      <c r="B4470" s="21" t="s">
        <v>3290</v>
      </c>
      <c r="C4470" s="21" t="s">
        <v>1149</v>
      </c>
      <c r="D4470" s="21" t="s">
        <v>640</v>
      </c>
      <c r="E4470" s="21" t="s">
        <v>641</v>
      </c>
      <c r="G4470" s="14" t="s">
        <v>1165</v>
      </c>
      <c r="H4470" s="18" t="s">
        <v>1165</v>
      </c>
      <c r="I4470" s="18" t="s">
        <v>3284</v>
      </c>
      <c r="M4470" t="s">
        <v>3034</v>
      </c>
      <c r="P4470">
        <v>1992</v>
      </c>
      <c r="T4470" s="9"/>
      <c r="U4470" s="21" t="s">
        <v>3279</v>
      </c>
      <c r="V4470" s="9" t="s">
        <v>3291</v>
      </c>
      <c r="W4470">
        <v>16</v>
      </c>
      <c r="X4470" s="9" t="s">
        <v>3293</v>
      </c>
      <c r="AD4470" t="s">
        <v>1165</v>
      </c>
      <c r="AF4470" t="s">
        <v>1165</v>
      </c>
      <c r="AI4470" s="21" t="s">
        <v>1165</v>
      </c>
      <c r="AJ4470" s="21" t="s">
        <v>1148</v>
      </c>
      <c r="AK4470" s="21">
        <v>51.546999999999997</v>
      </c>
      <c r="AN4470" s="21">
        <v>5</v>
      </c>
      <c r="AO4470" s="21">
        <v>10</v>
      </c>
      <c r="AP4470" s="21">
        <v>28</v>
      </c>
      <c r="AQ4470" s="22" t="s">
        <v>3287</v>
      </c>
      <c r="AR4470" s="21" t="s">
        <v>1155</v>
      </c>
      <c r="AS4470" t="s">
        <v>3289</v>
      </c>
    </row>
    <row r="4471" spans="1:45" x14ac:dyDescent="0.2">
      <c r="A4471" t="s">
        <v>2051</v>
      </c>
      <c r="B4471" s="21" t="s">
        <v>3290</v>
      </c>
      <c r="C4471" s="21" t="s">
        <v>1149</v>
      </c>
      <c r="D4471" s="21" t="s">
        <v>640</v>
      </c>
      <c r="E4471" s="21" t="s">
        <v>641</v>
      </c>
      <c r="G4471" s="14" t="s">
        <v>1165</v>
      </c>
      <c r="H4471" s="18" t="s">
        <v>1165</v>
      </c>
      <c r="I4471" s="18" t="s">
        <v>3284</v>
      </c>
      <c r="M4471" t="s">
        <v>3034</v>
      </c>
      <c r="P4471">
        <v>1992</v>
      </c>
      <c r="T4471" s="9"/>
      <c r="U4471" s="21" t="s">
        <v>3279</v>
      </c>
      <c r="V4471" s="9" t="s">
        <v>3291</v>
      </c>
      <c r="W4471">
        <v>18</v>
      </c>
      <c r="X4471" s="9" t="s">
        <v>3293</v>
      </c>
      <c r="AD4471" t="s">
        <v>1165</v>
      </c>
      <c r="AF4471" t="s">
        <v>1165</v>
      </c>
      <c r="AI4471" s="21" t="s">
        <v>1165</v>
      </c>
      <c r="AJ4471" s="21" t="s">
        <v>1148</v>
      </c>
      <c r="AK4471" s="21">
        <v>68.122</v>
      </c>
      <c r="AN4471" s="21">
        <v>5</v>
      </c>
      <c r="AO4471" s="21">
        <v>10</v>
      </c>
      <c r="AP4471" s="21">
        <v>28</v>
      </c>
      <c r="AQ4471" s="22" t="s">
        <v>3287</v>
      </c>
      <c r="AR4471" s="21" t="s">
        <v>1155</v>
      </c>
      <c r="AS4471" t="s">
        <v>3289</v>
      </c>
    </row>
    <row r="4472" spans="1:45" x14ac:dyDescent="0.2">
      <c r="A4472" t="s">
        <v>2051</v>
      </c>
      <c r="B4472" s="21" t="s">
        <v>3290</v>
      </c>
      <c r="C4472" s="21" t="s">
        <v>1149</v>
      </c>
      <c r="D4472" s="21" t="s">
        <v>640</v>
      </c>
      <c r="E4472" s="21" t="s">
        <v>641</v>
      </c>
      <c r="G4472" s="14" t="s">
        <v>1165</v>
      </c>
      <c r="H4472" s="18" t="s">
        <v>1165</v>
      </c>
      <c r="I4472" s="18" t="s">
        <v>3284</v>
      </c>
      <c r="M4472" t="s">
        <v>3034</v>
      </c>
      <c r="P4472">
        <v>1992</v>
      </c>
      <c r="T4472" s="9"/>
      <c r="U4472" s="21" t="s">
        <v>3279</v>
      </c>
      <c r="X4472" s="9" t="s">
        <v>3293</v>
      </c>
      <c r="AD4472" t="s">
        <v>153</v>
      </c>
      <c r="AE4472" t="s">
        <v>3292</v>
      </c>
      <c r="AF4472" t="s">
        <v>1165</v>
      </c>
      <c r="AI4472" s="21" t="s">
        <v>1165</v>
      </c>
      <c r="AJ4472" s="21" t="s">
        <v>1148</v>
      </c>
      <c r="AK4472" s="21">
        <v>19.89</v>
      </c>
      <c r="AN4472" s="21">
        <v>5</v>
      </c>
      <c r="AO4472" s="21">
        <v>10</v>
      </c>
      <c r="AP4472" s="21">
        <v>28</v>
      </c>
      <c r="AQ4472" s="22" t="s">
        <v>3287</v>
      </c>
      <c r="AR4472" s="21" t="s">
        <v>1155</v>
      </c>
      <c r="AS4472" t="s">
        <v>3289</v>
      </c>
    </row>
    <row r="4473" spans="1:45" x14ac:dyDescent="0.2">
      <c r="A4473" t="s">
        <v>2051</v>
      </c>
      <c r="B4473" s="21" t="s">
        <v>3290</v>
      </c>
      <c r="C4473" s="21" t="s">
        <v>1149</v>
      </c>
      <c r="D4473" s="21" t="s">
        <v>640</v>
      </c>
      <c r="E4473" s="21" t="s">
        <v>641</v>
      </c>
      <c r="G4473" s="14" t="s">
        <v>1165</v>
      </c>
      <c r="H4473" s="18" t="s">
        <v>1165</v>
      </c>
      <c r="I4473" s="18" t="s">
        <v>3284</v>
      </c>
      <c r="M4473" t="s">
        <v>3034</v>
      </c>
      <c r="P4473">
        <v>1992</v>
      </c>
      <c r="T4473" s="9"/>
      <c r="U4473" s="21" t="s">
        <v>3279</v>
      </c>
      <c r="V4473" s="9" t="s">
        <v>3291</v>
      </c>
      <c r="W4473">
        <v>2</v>
      </c>
      <c r="X4473" s="9" t="s">
        <v>3293</v>
      </c>
      <c r="AD4473" t="s">
        <v>153</v>
      </c>
      <c r="AE4473" t="s">
        <v>3292</v>
      </c>
      <c r="AF4473" t="s">
        <v>1165</v>
      </c>
      <c r="AI4473" s="21" t="s">
        <v>1165</v>
      </c>
      <c r="AJ4473" s="21" t="s">
        <v>1148</v>
      </c>
      <c r="AK4473" s="21">
        <v>11.768000000000001</v>
      </c>
      <c r="AN4473" s="21">
        <v>5</v>
      </c>
      <c r="AO4473" s="21">
        <v>10</v>
      </c>
      <c r="AP4473" s="21">
        <v>28</v>
      </c>
      <c r="AQ4473" s="22" t="s">
        <v>3287</v>
      </c>
      <c r="AR4473" s="21" t="s">
        <v>1155</v>
      </c>
      <c r="AS4473" t="s">
        <v>3289</v>
      </c>
    </row>
    <row r="4474" spans="1:45" x14ac:dyDescent="0.2">
      <c r="A4474" t="s">
        <v>2051</v>
      </c>
      <c r="B4474" s="21" t="s">
        <v>3290</v>
      </c>
      <c r="C4474" s="21" t="s">
        <v>1149</v>
      </c>
      <c r="D4474" s="21" t="s">
        <v>640</v>
      </c>
      <c r="E4474" s="21" t="s">
        <v>641</v>
      </c>
      <c r="G4474" s="14" t="s">
        <v>1165</v>
      </c>
      <c r="H4474" s="18" t="s">
        <v>1165</v>
      </c>
      <c r="I4474" s="18" t="s">
        <v>3284</v>
      </c>
      <c r="M4474" t="s">
        <v>3034</v>
      </c>
      <c r="P4474">
        <v>1992</v>
      </c>
      <c r="T4474" s="9"/>
      <c r="U4474" s="21" t="s">
        <v>3279</v>
      </c>
      <c r="V4474" s="9" t="s">
        <v>3291</v>
      </c>
      <c r="W4474">
        <v>4</v>
      </c>
      <c r="X4474" s="9" t="s">
        <v>3293</v>
      </c>
      <c r="AD4474" t="s">
        <v>153</v>
      </c>
      <c r="AE4474" t="s">
        <v>3292</v>
      </c>
      <c r="AF4474" t="s">
        <v>1165</v>
      </c>
      <c r="AI4474" s="21" t="s">
        <v>1165</v>
      </c>
      <c r="AJ4474" s="21" t="s">
        <v>1148</v>
      </c>
      <c r="AK4474" s="21">
        <v>44.253999999999998</v>
      </c>
      <c r="AN4474" s="21">
        <v>5</v>
      </c>
      <c r="AO4474" s="21">
        <v>10</v>
      </c>
      <c r="AP4474" s="21">
        <v>28</v>
      </c>
      <c r="AQ4474" s="22" t="s">
        <v>3287</v>
      </c>
      <c r="AR4474" s="21" t="s">
        <v>1155</v>
      </c>
      <c r="AS4474" t="s">
        <v>3289</v>
      </c>
    </row>
    <row r="4475" spans="1:45" x14ac:dyDescent="0.2">
      <c r="A4475" t="s">
        <v>2051</v>
      </c>
      <c r="B4475" s="21" t="s">
        <v>3290</v>
      </c>
      <c r="C4475" s="21" t="s">
        <v>1149</v>
      </c>
      <c r="D4475" s="21" t="s">
        <v>640</v>
      </c>
      <c r="E4475" s="21" t="s">
        <v>641</v>
      </c>
      <c r="G4475" s="14" t="s">
        <v>1165</v>
      </c>
      <c r="H4475" s="18" t="s">
        <v>1165</v>
      </c>
      <c r="I4475" s="18" t="s">
        <v>3284</v>
      </c>
      <c r="M4475" t="s">
        <v>3034</v>
      </c>
      <c r="P4475">
        <v>1992</v>
      </c>
      <c r="T4475" s="9"/>
      <c r="U4475" s="21" t="s">
        <v>3279</v>
      </c>
      <c r="V4475" s="9" t="s">
        <v>3291</v>
      </c>
      <c r="W4475">
        <v>6</v>
      </c>
      <c r="X4475" s="9" t="s">
        <v>3293</v>
      </c>
      <c r="AD4475" t="s">
        <v>153</v>
      </c>
      <c r="AE4475" t="s">
        <v>3292</v>
      </c>
      <c r="AF4475" t="s">
        <v>1165</v>
      </c>
      <c r="AI4475" s="21" t="s">
        <v>1165</v>
      </c>
      <c r="AJ4475" s="21" t="s">
        <v>1148</v>
      </c>
      <c r="AK4475" s="21">
        <v>40.276000000000003</v>
      </c>
      <c r="AN4475" s="21">
        <v>5</v>
      </c>
      <c r="AO4475" s="21">
        <v>10</v>
      </c>
      <c r="AP4475" s="21">
        <v>28</v>
      </c>
      <c r="AQ4475" s="22" t="s">
        <v>3287</v>
      </c>
      <c r="AR4475" s="21" t="s">
        <v>1155</v>
      </c>
      <c r="AS4475" t="s">
        <v>3289</v>
      </c>
    </row>
    <row r="4476" spans="1:45" x14ac:dyDescent="0.2">
      <c r="A4476" t="s">
        <v>2051</v>
      </c>
      <c r="B4476" s="21" t="s">
        <v>3290</v>
      </c>
      <c r="C4476" s="21" t="s">
        <v>1149</v>
      </c>
      <c r="D4476" s="21" t="s">
        <v>640</v>
      </c>
      <c r="E4476" s="21" t="s">
        <v>641</v>
      </c>
      <c r="G4476" s="14" t="s">
        <v>1165</v>
      </c>
      <c r="H4476" s="18" t="s">
        <v>1165</v>
      </c>
      <c r="I4476" s="18" t="s">
        <v>3284</v>
      </c>
      <c r="M4476" t="s">
        <v>3034</v>
      </c>
      <c r="P4476">
        <v>1992</v>
      </c>
      <c r="T4476" s="9"/>
      <c r="U4476" s="21" t="s">
        <v>3279</v>
      </c>
      <c r="V4476" s="9" t="s">
        <v>3291</v>
      </c>
      <c r="W4476">
        <v>8</v>
      </c>
      <c r="X4476" s="9" t="s">
        <v>3293</v>
      </c>
      <c r="AD4476" t="s">
        <v>153</v>
      </c>
      <c r="AE4476" t="s">
        <v>3292</v>
      </c>
      <c r="AF4476" t="s">
        <v>1165</v>
      </c>
      <c r="AI4476" s="21" t="s">
        <v>1165</v>
      </c>
      <c r="AJ4476" s="21" t="s">
        <v>1148</v>
      </c>
      <c r="AK4476" s="21">
        <v>27.68</v>
      </c>
      <c r="AN4476" s="21">
        <v>5</v>
      </c>
      <c r="AO4476" s="21">
        <v>10</v>
      </c>
      <c r="AP4476" s="21">
        <v>28</v>
      </c>
      <c r="AQ4476" s="22" t="s">
        <v>3287</v>
      </c>
      <c r="AR4476" s="21" t="s">
        <v>1155</v>
      </c>
      <c r="AS4476" t="s">
        <v>3289</v>
      </c>
    </row>
    <row r="4477" spans="1:45" x14ac:dyDescent="0.2">
      <c r="A4477" t="s">
        <v>2051</v>
      </c>
      <c r="B4477" s="21" t="s">
        <v>3290</v>
      </c>
      <c r="C4477" s="21" t="s">
        <v>1149</v>
      </c>
      <c r="D4477" s="21" t="s">
        <v>640</v>
      </c>
      <c r="E4477" s="21" t="s">
        <v>641</v>
      </c>
      <c r="G4477" s="14" t="s">
        <v>1165</v>
      </c>
      <c r="H4477" s="18" t="s">
        <v>1165</v>
      </c>
      <c r="I4477" s="18" t="s">
        <v>3284</v>
      </c>
      <c r="M4477" t="s">
        <v>3034</v>
      </c>
      <c r="P4477">
        <v>1992</v>
      </c>
      <c r="T4477" s="9"/>
      <c r="U4477" s="21" t="s">
        <v>3279</v>
      </c>
      <c r="V4477" s="9" t="s">
        <v>3291</v>
      </c>
      <c r="W4477">
        <v>10</v>
      </c>
      <c r="X4477" s="9" t="s">
        <v>3293</v>
      </c>
      <c r="AD4477" t="s">
        <v>153</v>
      </c>
      <c r="AE4477" t="s">
        <v>3292</v>
      </c>
      <c r="AF4477" t="s">
        <v>1165</v>
      </c>
      <c r="AI4477" s="21" t="s">
        <v>1165</v>
      </c>
      <c r="AJ4477" s="21" t="s">
        <v>1148</v>
      </c>
      <c r="AK4477" s="21">
        <v>35.966999999999999</v>
      </c>
      <c r="AN4477" s="21">
        <v>5</v>
      </c>
      <c r="AO4477" s="21">
        <v>10</v>
      </c>
      <c r="AP4477" s="21">
        <v>28</v>
      </c>
      <c r="AQ4477" s="22" t="s">
        <v>3287</v>
      </c>
      <c r="AR4477" s="21" t="s">
        <v>1155</v>
      </c>
      <c r="AS4477" t="s">
        <v>3289</v>
      </c>
    </row>
    <row r="4478" spans="1:45" x14ac:dyDescent="0.2">
      <c r="A4478" t="s">
        <v>2051</v>
      </c>
      <c r="B4478" s="21" t="s">
        <v>3290</v>
      </c>
      <c r="C4478" s="21" t="s">
        <v>1149</v>
      </c>
      <c r="D4478" s="21" t="s">
        <v>640</v>
      </c>
      <c r="E4478" s="21" t="s">
        <v>641</v>
      </c>
      <c r="G4478" s="14" t="s">
        <v>1165</v>
      </c>
      <c r="H4478" s="18" t="s">
        <v>1165</v>
      </c>
      <c r="I4478" s="18" t="s">
        <v>3284</v>
      </c>
      <c r="M4478" t="s">
        <v>3034</v>
      </c>
      <c r="P4478">
        <v>1992</v>
      </c>
      <c r="T4478" s="9"/>
      <c r="U4478" s="21" t="s">
        <v>3279</v>
      </c>
      <c r="V4478" s="9" t="s">
        <v>3291</v>
      </c>
      <c r="W4478">
        <v>12</v>
      </c>
      <c r="X4478" s="9" t="s">
        <v>3293</v>
      </c>
      <c r="AD4478" t="s">
        <v>153</v>
      </c>
      <c r="AE4478" t="s">
        <v>3292</v>
      </c>
      <c r="AF4478" t="s">
        <v>1165</v>
      </c>
      <c r="AI4478" s="21" t="s">
        <v>1165</v>
      </c>
      <c r="AJ4478" s="21" t="s">
        <v>1148</v>
      </c>
      <c r="AK4478" s="21">
        <v>15.746</v>
      </c>
      <c r="AN4478" s="21">
        <v>5</v>
      </c>
      <c r="AO4478" s="21">
        <v>10</v>
      </c>
      <c r="AP4478" s="21">
        <v>28</v>
      </c>
      <c r="AQ4478" s="22" t="s">
        <v>3287</v>
      </c>
      <c r="AR4478" s="21" t="s">
        <v>1155</v>
      </c>
      <c r="AS4478" t="s">
        <v>3289</v>
      </c>
    </row>
    <row r="4479" spans="1:45" x14ac:dyDescent="0.2">
      <c r="A4479" t="s">
        <v>2051</v>
      </c>
      <c r="B4479" s="21" t="s">
        <v>3290</v>
      </c>
      <c r="C4479" s="21" t="s">
        <v>1149</v>
      </c>
      <c r="D4479" s="21" t="s">
        <v>640</v>
      </c>
      <c r="E4479" s="21" t="s">
        <v>641</v>
      </c>
      <c r="G4479" s="14" t="s">
        <v>1165</v>
      </c>
      <c r="H4479" s="18" t="s">
        <v>1165</v>
      </c>
      <c r="I4479" s="18" t="s">
        <v>3284</v>
      </c>
      <c r="M4479" t="s">
        <v>3034</v>
      </c>
      <c r="P4479">
        <v>1992</v>
      </c>
      <c r="T4479" s="9"/>
      <c r="U4479" s="21" t="s">
        <v>3279</v>
      </c>
      <c r="V4479" s="9" t="s">
        <v>3291</v>
      </c>
      <c r="W4479">
        <v>14</v>
      </c>
      <c r="X4479" s="9" t="s">
        <v>3293</v>
      </c>
      <c r="AD4479" t="s">
        <v>153</v>
      </c>
      <c r="AE4479" t="s">
        <v>3292</v>
      </c>
      <c r="AF4479" t="s">
        <v>1165</v>
      </c>
      <c r="AI4479" s="21" t="s">
        <v>1165</v>
      </c>
      <c r="AJ4479" s="21" t="s">
        <v>1148</v>
      </c>
      <c r="AK4479" s="21">
        <v>31.989000000000001</v>
      </c>
      <c r="AN4479" s="21">
        <v>5</v>
      </c>
      <c r="AO4479" s="21">
        <v>10</v>
      </c>
      <c r="AP4479" s="21">
        <v>28</v>
      </c>
      <c r="AQ4479" s="22" t="s">
        <v>3287</v>
      </c>
      <c r="AR4479" s="21" t="s">
        <v>1155</v>
      </c>
      <c r="AS4479" t="s">
        <v>3289</v>
      </c>
    </row>
    <row r="4480" spans="1:45" x14ac:dyDescent="0.2">
      <c r="A4480" t="s">
        <v>2051</v>
      </c>
      <c r="B4480" s="21" t="s">
        <v>3290</v>
      </c>
      <c r="C4480" s="21" t="s">
        <v>1149</v>
      </c>
      <c r="D4480" s="21" t="s">
        <v>640</v>
      </c>
      <c r="E4480" s="21" t="s">
        <v>641</v>
      </c>
      <c r="G4480" s="14" t="s">
        <v>1165</v>
      </c>
      <c r="H4480" s="18" t="s">
        <v>1165</v>
      </c>
      <c r="I4480" s="18" t="s">
        <v>3284</v>
      </c>
      <c r="M4480" t="s">
        <v>3034</v>
      </c>
      <c r="P4480">
        <v>1992</v>
      </c>
      <c r="T4480" s="9"/>
      <c r="U4480" s="21" t="s">
        <v>3279</v>
      </c>
      <c r="V4480" s="9" t="s">
        <v>3291</v>
      </c>
      <c r="W4480">
        <v>16</v>
      </c>
      <c r="X4480" s="9" t="s">
        <v>3293</v>
      </c>
      <c r="AD4480" t="s">
        <v>153</v>
      </c>
      <c r="AE4480" t="s">
        <v>3292</v>
      </c>
      <c r="AF4480" t="s">
        <v>1165</v>
      </c>
      <c r="AI4480" s="21" t="s">
        <v>1165</v>
      </c>
      <c r="AJ4480" s="21" t="s">
        <v>1148</v>
      </c>
      <c r="AK4480" s="21">
        <v>23.702000000000002</v>
      </c>
      <c r="AN4480" s="21">
        <v>5</v>
      </c>
      <c r="AO4480" s="21">
        <v>10</v>
      </c>
      <c r="AP4480" s="21">
        <v>28</v>
      </c>
      <c r="AQ4480" s="22" t="s">
        <v>3287</v>
      </c>
      <c r="AR4480" s="21" t="s">
        <v>1155</v>
      </c>
      <c r="AS4480" t="s">
        <v>3289</v>
      </c>
    </row>
    <row r="4481" spans="1:45" x14ac:dyDescent="0.2">
      <c r="A4481" t="s">
        <v>2051</v>
      </c>
      <c r="B4481" s="21" t="s">
        <v>3290</v>
      </c>
      <c r="C4481" s="21" t="s">
        <v>1149</v>
      </c>
      <c r="D4481" s="21" t="s">
        <v>640</v>
      </c>
      <c r="E4481" s="21" t="s">
        <v>641</v>
      </c>
      <c r="G4481" s="14" t="s">
        <v>1165</v>
      </c>
      <c r="H4481" s="18" t="s">
        <v>1165</v>
      </c>
      <c r="I4481" s="18" t="s">
        <v>3284</v>
      </c>
      <c r="M4481" t="s">
        <v>3034</v>
      </c>
      <c r="P4481">
        <v>1992</v>
      </c>
      <c r="T4481" s="9"/>
      <c r="U4481" s="21" t="s">
        <v>3279</v>
      </c>
      <c r="V4481" s="9" t="s">
        <v>3291</v>
      </c>
      <c r="W4481">
        <v>18</v>
      </c>
      <c r="X4481" s="9" t="s">
        <v>3293</v>
      </c>
      <c r="AD4481" t="s">
        <v>153</v>
      </c>
      <c r="AE4481" t="s">
        <v>3292</v>
      </c>
      <c r="AF4481" t="s">
        <v>1165</v>
      </c>
      <c r="AI4481" s="21" t="s">
        <v>1165</v>
      </c>
      <c r="AJ4481" s="21" t="s">
        <v>1148</v>
      </c>
      <c r="AK4481" s="21">
        <v>27.68</v>
      </c>
      <c r="AN4481" s="21">
        <v>5</v>
      </c>
      <c r="AO4481" s="21">
        <v>10</v>
      </c>
      <c r="AP4481" s="21">
        <v>28</v>
      </c>
      <c r="AQ4481" s="22" t="s">
        <v>3287</v>
      </c>
      <c r="AR4481" s="21" t="s">
        <v>1155</v>
      </c>
      <c r="AS4481" t="s">
        <v>3289</v>
      </c>
    </row>
    <row r="4482" spans="1:45" x14ac:dyDescent="0.2">
      <c r="A4482" t="s">
        <v>2055</v>
      </c>
      <c r="B4482" s="21" t="s">
        <v>1146</v>
      </c>
      <c r="C4482" s="21" t="s">
        <v>1149</v>
      </c>
      <c r="D4482" s="21" t="s">
        <v>415</v>
      </c>
      <c r="E4482" s="21" t="s">
        <v>794</v>
      </c>
      <c r="F4482" s="21" t="s">
        <v>3250</v>
      </c>
      <c r="G4482" s="27" t="s">
        <v>153</v>
      </c>
      <c r="H4482" s="27" t="s">
        <v>1165</v>
      </c>
      <c r="I4482" s="27" t="s">
        <v>3294</v>
      </c>
      <c r="M4482" t="s">
        <v>1145</v>
      </c>
      <c r="O4482">
        <v>2013</v>
      </c>
      <c r="U4482" s="21" t="s">
        <v>95</v>
      </c>
      <c r="X4482" s="9" t="s">
        <v>3295</v>
      </c>
      <c r="AA4482" t="s">
        <v>1159</v>
      </c>
      <c r="AB4482">
        <v>400</v>
      </c>
      <c r="AC4482">
        <v>1</v>
      </c>
      <c r="AD4482" t="s">
        <v>1165</v>
      </c>
      <c r="AF4482" t="s">
        <v>153</v>
      </c>
      <c r="AG4482" t="s">
        <v>1159</v>
      </c>
      <c r="AH4482">
        <f>1*24*60</f>
        <v>1440</v>
      </c>
      <c r="AI4482" s="21" t="s">
        <v>153</v>
      </c>
      <c r="AJ4482" s="21" t="s">
        <v>1148</v>
      </c>
      <c r="AK4482" s="21">
        <v>0</v>
      </c>
      <c r="AN4482" s="21">
        <v>16</v>
      </c>
      <c r="AO4482" s="21">
        <v>4</v>
      </c>
      <c r="AP4482" s="21">
        <v>56</v>
      </c>
      <c r="AR4482" s="21" t="s">
        <v>1155</v>
      </c>
    </row>
    <row r="4483" spans="1:45" x14ac:dyDescent="0.2">
      <c r="A4483" t="s">
        <v>2055</v>
      </c>
      <c r="B4483" s="21" t="s">
        <v>1146</v>
      </c>
      <c r="C4483" s="21" t="s">
        <v>1149</v>
      </c>
      <c r="D4483" s="21" t="s">
        <v>415</v>
      </c>
      <c r="E4483" s="21" t="s">
        <v>794</v>
      </c>
      <c r="F4483" s="21" t="s">
        <v>3250</v>
      </c>
      <c r="G4483" s="27" t="s">
        <v>153</v>
      </c>
      <c r="H4483" s="27" t="s">
        <v>1165</v>
      </c>
      <c r="I4483" s="27" t="s">
        <v>3294</v>
      </c>
      <c r="M4483" t="s">
        <v>1145</v>
      </c>
      <c r="O4483">
        <v>2013</v>
      </c>
      <c r="U4483" s="21" t="s">
        <v>95</v>
      </c>
      <c r="X4483" s="9" t="s">
        <v>3295</v>
      </c>
      <c r="AA4483" t="s">
        <v>1159</v>
      </c>
      <c r="AB4483">
        <v>800</v>
      </c>
      <c r="AC4483">
        <v>1</v>
      </c>
      <c r="AD4483" t="s">
        <v>1165</v>
      </c>
      <c r="AF4483" t="s">
        <v>153</v>
      </c>
      <c r="AG4483" t="s">
        <v>1159</v>
      </c>
      <c r="AH4483">
        <f>1*24*60</f>
        <v>1440</v>
      </c>
      <c r="AI4483" s="21" t="s">
        <v>153</v>
      </c>
      <c r="AJ4483" s="21" t="s">
        <v>1148</v>
      </c>
      <c r="AK4483" s="21">
        <v>0</v>
      </c>
      <c r="AN4483" s="21">
        <v>16</v>
      </c>
      <c r="AO4483" s="21">
        <v>4</v>
      </c>
      <c r="AP4483" s="21">
        <v>56</v>
      </c>
      <c r="AR4483" s="21" t="s">
        <v>1155</v>
      </c>
    </row>
    <row r="4484" spans="1:45" x14ac:dyDescent="0.2">
      <c r="A4484" t="s">
        <v>2055</v>
      </c>
      <c r="B4484" s="21" t="s">
        <v>1146</v>
      </c>
      <c r="C4484" s="21" t="s">
        <v>1149</v>
      </c>
      <c r="D4484" s="21" t="s">
        <v>415</v>
      </c>
      <c r="E4484" s="21" t="s">
        <v>794</v>
      </c>
      <c r="F4484" s="21" t="s">
        <v>3250</v>
      </c>
      <c r="G4484" s="27" t="s">
        <v>153</v>
      </c>
      <c r="H4484" s="27" t="s">
        <v>1165</v>
      </c>
      <c r="I4484" s="27" t="s">
        <v>3294</v>
      </c>
      <c r="M4484" t="s">
        <v>1145</v>
      </c>
      <c r="O4484">
        <v>2013</v>
      </c>
      <c r="U4484" s="21" t="s">
        <v>3279</v>
      </c>
      <c r="V4484" s="9" t="s">
        <v>1313</v>
      </c>
      <c r="W4484">
        <v>30</v>
      </c>
      <c r="X4484" s="9" t="s">
        <v>3295</v>
      </c>
      <c r="AD4484" t="s">
        <v>1165</v>
      </c>
      <c r="AF4484" t="s">
        <v>1165</v>
      </c>
      <c r="AI4484" s="21" t="s">
        <v>153</v>
      </c>
      <c r="AJ4484" s="21" t="s">
        <v>1148</v>
      </c>
      <c r="AK4484" s="21">
        <v>0</v>
      </c>
      <c r="AN4484" s="21">
        <v>16</v>
      </c>
      <c r="AO4484" s="21">
        <v>4</v>
      </c>
      <c r="AP4484" s="21">
        <v>56</v>
      </c>
      <c r="AR4484" s="21" t="s">
        <v>1155</v>
      </c>
    </row>
    <row r="4485" spans="1:45" x14ac:dyDescent="0.2">
      <c r="A4485" t="s">
        <v>2055</v>
      </c>
      <c r="B4485" s="21" t="s">
        <v>1146</v>
      </c>
      <c r="C4485" s="21" t="s">
        <v>1149</v>
      </c>
      <c r="D4485" s="21" t="s">
        <v>415</v>
      </c>
      <c r="E4485" s="21" t="s">
        <v>794</v>
      </c>
      <c r="F4485" s="21" t="s">
        <v>3250</v>
      </c>
      <c r="G4485" s="27" t="s">
        <v>153</v>
      </c>
      <c r="H4485" s="27" t="s">
        <v>1165</v>
      </c>
      <c r="I4485" s="27" t="s">
        <v>3294</v>
      </c>
      <c r="M4485" t="s">
        <v>1145</v>
      </c>
      <c r="O4485">
        <v>2013</v>
      </c>
      <c r="U4485" s="21" t="s">
        <v>3279</v>
      </c>
      <c r="V4485" s="9" t="s">
        <v>1313</v>
      </c>
      <c r="W4485">
        <v>60</v>
      </c>
      <c r="X4485" s="9" t="s">
        <v>3295</v>
      </c>
      <c r="AD4485" t="s">
        <v>1165</v>
      </c>
      <c r="AF4485" t="s">
        <v>1165</v>
      </c>
      <c r="AI4485" s="21" t="s">
        <v>153</v>
      </c>
      <c r="AJ4485" s="21" t="s">
        <v>1148</v>
      </c>
      <c r="AK4485" s="21">
        <v>44.484000000000002</v>
      </c>
      <c r="AN4485" s="21">
        <v>16</v>
      </c>
      <c r="AO4485" s="21">
        <v>4</v>
      </c>
      <c r="AP4485" s="21">
        <v>56</v>
      </c>
      <c r="AR4485" s="21" t="s">
        <v>1155</v>
      </c>
    </row>
    <row r="4486" spans="1:45" x14ac:dyDescent="0.2">
      <c r="A4486" t="s">
        <v>2055</v>
      </c>
      <c r="B4486" s="21" t="s">
        <v>1146</v>
      </c>
      <c r="C4486" s="21" t="s">
        <v>1149</v>
      </c>
      <c r="D4486" s="21" t="s">
        <v>415</v>
      </c>
      <c r="E4486" s="21" t="s">
        <v>794</v>
      </c>
      <c r="F4486" s="21" t="s">
        <v>3250</v>
      </c>
      <c r="G4486" s="27" t="s">
        <v>153</v>
      </c>
      <c r="H4486" s="27" t="s">
        <v>1165</v>
      </c>
      <c r="I4486" s="27" t="s">
        <v>3294</v>
      </c>
      <c r="M4486" t="s">
        <v>1145</v>
      </c>
      <c r="O4486">
        <v>2013</v>
      </c>
      <c r="U4486" s="21" t="s">
        <v>3296</v>
      </c>
      <c r="V4486" s="9" t="s">
        <v>1313</v>
      </c>
      <c r="W4486">
        <v>30</v>
      </c>
      <c r="X4486" s="9" t="s">
        <v>3295</v>
      </c>
      <c r="AA4486" t="s">
        <v>1159</v>
      </c>
      <c r="AB4486">
        <v>400</v>
      </c>
      <c r="AC4486">
        <v>1</v>
      </c>
      <c r="AD4486" t="s">
        <v>1165</v>
      </c>
      <c r="AF4486" t="s">
        <v>153</v>
      </c>
      <c r="AG4486" t="s">
        <v>1159</v>
      </c>
      <c r="AH4486">
        <f>1*24*60</f>
        <v>1440</v>
      </c>
      <c r="AI4486" s="21" t="s">
        <v>153</v>
      </c>
      <c r="AJ4486" s="21" t="s">
        <v>1148</v>
      </c>
      <c r="AK4486" s="21">
        <v>27.341000000000001</v>
      </c>
      <c r="AN4486" s="21">
        <v>16</v>
      </c>
      <c r="AO4486" s="21">
        <v>4</v>
      </c>
      <c r="AP4486" s="21">
        <v>56</v>
      </c>
      <c r="AR4486" s="21" t="s">
        <v>1155</v>
      </c>
    </row>
    <row r="4487" spans="1:45" x14ac:dyDescent="0.2">
      <c r="A4487" t="s">
        <v>2055</v>
      </c>
      <c r="B4487" s="21" t="s">
        <v>1146</v>
      </c>
      <c r="C4487" s="21" t="s">
        <v>1149</v>
      </c>
      <c r="D4487" s="21" t="s">
        <v>415</v>
      </c>
      <c r="E4487" s="21" t="s">
        <v>794</v>
      </c>
      <c r="F4487" s="21" t="s">
        <v>3250</v>
      </c>
      <c r="G4487" s="27" t="s">
        <v>153</v>
      </c>
      <c r="H4487" s="27" t="s">
        <v>1165</v>
      </c>
      <c r="I4487" s="27" t="s">
        <v>3294</v>
      </c>
      <c r="M4487" t="s">
        <v>1145</v>
      </c>
      <c r="O4487">
        <v>2013</v>
      </c>
      <c r="U4487" s="21" t="s">
        <v>3296</v>
      </c>
      <c r="V4487" s="9" t="s">
        <v>1313</v>
      </c>
      <c r="W4487">
        <v>30</v>
      </c>
      <c r="X4487" s="9" t="s">
        <v>3295</v>
      </c>
      <c r="AA4487" t="s">
        <v>1159</v>
      </c>
      <c r="AB4487">
        <v>800</v>
      </c>
      <c r="AC4487">
        <v>1</v>
      </c>
      <c r="AD4487" t="s">
        <v>1165</v>
      </c>
      <c r="AF4487" t="s">
        <v>153</v>
      </c>
      <c r="AG4487" t="s">
        <v>1159</v>
      </c>
      <c r="AH4487">
        <f>1*24*60</f>
        <v>1440</v>
      </c>
      <c r="AI4487" s="21" t="s">
        <v>153</v>
      </c>
      <c r="AJ4487" s="21" t="s">
        <v>1148</v>
      </c>
      <c r="AK4487" s="21">
        <v>38.134999999999998</v>
      </c>
      <c r="AN4487" s="21">
        <v>16</v>
      </c>
      <c r="AO4487" s="21">
        <v>4</v>
      </c>
      <c r="AP4487" s="21">
        <v>56</v>
      </c>
      <c r="AR4487" s="21" t="s">
        <v>1155</v>
      </c>
    </row>
    <row r="4488" spans="1:45" x14ac:dyDescent="0.2">
      <c r="A4488" t="s">
        <v>2055</v>
      </c>
      <c r="B4488" s="21" t="s">
        <v>1146</v>
      </c>
      <c r="C4488" s="21" t="s">
        <v>1149</v>
      </c>
      <c r="D4488" s="21" t="s">
        <v>415</v>
      </c>
      <c r="E4488" s="21" t="s">
        <v>794</v>
      </c>
      <c r="F4488" s="21" t="s">
        <v>3250</v>
      </c>
      <c r="G4488" s="27" t="s">
        <v>153</v>
      </c>
      <c r="H4488" s="27" t="s">
        <v>1165</v>
      </c>
      <c r="I4488" s="27" t="s">
        <v>3294</v>
      </c>
      <c r="M4488" t="s">
        <v>1145</v>
      </c>
      <c r="O4488">
        <v>2013</v>
      </c>
      <c r="U4488" s="21" t="s">
        <v>3296</v>
      </c>
      <c r="V4488" s="9" t="s">
        <v>1313</v>
      </c>
      <c r="W4488">
        <v>60</v>
      </c>
      <c r="X4488" s="9" t="s">
        <v>3295</v>
      </c>
      <c r="AA4488" t="s">
        <v>1159</v>
      </c>
      <c r="AB4488">
        <v>400</v>
      </c>
      <c r="AC4488">
        <v>1</v>
      </c>
      <c r="AD4488" t="s">
        <v>1165</v>
      </c>
      <c r="AF4488" t="s">
        <v>153</v>
      </c>
      <c r="AG4488" t="s">
        <v>1159</v>
      </c>
      <c r="AH4488">
        <f>1*24*60</f>
        <v>1440</v>
      </c>
      <c r="AI4488" s="21" t="s">
        <v>153</v>
      </c>
      <c r="AJ4488" s="21" t="s">
        <v>1148</v>
      </c>
      <c r="AK4488" s="21">
        <v>69.881</v>
      </c>
      <c r="AN4488" s="21">
        <v>16</v>
      </c>
      <c r="AO4488" s="21">
        <v>4</v>
      </c>
      <c r="AP4488" s="21">
        <v>56</v>
      </c>
      <c r="AR4488" s="21" t="s">
        <v>1155</v>
      </c>
    </row>
    <row r="4489" spans="1:45" x14ac:dyDescent="0.2">
      <c r="A4489" t="s">
        <v>2055</v>
      </c>
      <c r="B4489" s="21" t="s">
        <v>1146</v>
      </c>
      <c r="C4489" s="21" t="s">
        <v>1149</v>
      </c>
      <c r="D4489" s="21" t="s">
        <v>415</v>
      </c>
      <c r="E4489" s="21" t="s">
        <v>794</v>
      </c>
      <c r="F4489" s="21" t="s">
        <v>3250</v>
      </c>
      <c r="G4489" s="27" t="s">
        <v>153</v>
      </c>
      <c r="H4489" s="27" t="s">
        <v>1165</v>
      </c>
      <c r="I4489" s="27" t="s">
        <v>3294</v>
      </c>
      <c r="M4489" t="s">
        <v>1145</v>
      </c>
      <c r="O4489">
        <v>2013</v>
      </c>
      <c r="U4489" s="21" t="s">
        <v>3296</v>
      </c>
      <c r="V4489" s="9" t="s">
        <v>1313</v>
      </c>
      <c r="W4489">
        <v>60</v>
      </c>
      <c r="X4489" s="9" t="s">
        <v>3295</v>
      </c>
      <c r="AA4489" t="s">
        <v>1159</v>
      </c>
      <c r="AB4489">
        <v>800</v>
      </c>
      <c r="AC4489">
        <v>1</v>
      </c>
      <c r="AD4489" t="s">
        <v>1165</v>
      </c>
      <c r="AF4489" t="s">
        <v>153</v>
      </c>
      <c r="AG4489" t="s">
        <v>1159</v>
      </c>
      <c r="AH4489">
        <f>1*24*60</f>
        <v>1440</v>
      </c>
      <c r="AI4489" s="21" t="s">
        <v>153</v>
      </c>
      <c r="AJ4489" s="21" t="s">
        <v>1148</v>
      </c>
      <c r="AK4489" s="21">
        <v>51.151000000000003</v>
      </c>
      <c r="AN4489" s="21">
        <v>16</v>
      </c>
      <c r="AO4489" s="21">
        <v>4</v>
      </c>
      <c r="AP4489" s="21">
        <v>56</v>
      </c>
      <c r="AR4489" s="21" t="s">
        <v>1155</v>
      </c>
    </row>
    <row r="4490" spans="1:45" x14ac:dyDescent="0.2">
      <c r="A4490" t="s">
        <v>2055</v>
      </c>
      <c r="B4490" s="21" t="s">
        <v>1146</v>
      </c>
      <c r="C4490" s="21" t="s">
        <v>1149</v>
      </c>
      <c r="D4490" s="21" t="s">
        <v>415</v>
      </c>
      <c r="E4490" s="21" t="s">
        <v>794</v>
      </c>
      <c r="F4490" s="21" t="s">
        <v>3250</v>
      </c>
      <c r="G4490" s="27" t="s">
        <v>153</v>
      </c>
      <c r="H4490" s="27" t="s">
        <v>1165</v>
      </c>
      <c r="I4490" s="27" t="s">
        <v>3294</v>
      </c>
      <c r="M4490" t="s">
        <v>1145</v>
      </c>
      <c r="O4490">
        <v>2013</v>
      </c>
      <c r="U4490" s="21" t="s">
        <v>95</v>
      </c>
      <c r="X4490" s="9" t="s">
        <v>3295</v>
      </c>
      <c r="AA4490" t="s">
        <v>1159</v>
      </c>
      <c r="AB4490">
        <v>400</v>
      </c>
      <c r="AC4490">
        <v>1</v>
      </c>
      <c r="AD4490" t="s">
        <v>1165</v>
      </c>
      <c r="AF4490" t="s">
        <v>153</v>
      </c>
      <c r="AG4490" t="s">
        <v>1159</v>
      </c>
      <c r="AH4490">
        <f>1*24*60</f>
        <v>1440</v>
      </c>
      <c r="AI4490" s="21" t="s">
        <v>153</v>
      </c>
      <c r="AJ4490" s="21" t="s">
        <v>1278</v>
      </c>
      <c r="AK4490" s="21">
        <v>0</v>
      </c>
      <c r="AN4490" s="21">
        <v>16</v>
      </c>
      <c r="AO4490" s="21">
        <v>4</v>
      </c>
      <c r="AP4490" s="21">
        <v>56</v>
      </c>
      <c r="AR4490" s="21" t="s">
        <v>1155</v>
      </c>
    </row>
    <row r="4491" spans="1:45" x14ac:dyDescent="0.2">
      <c r="A4491" t="s">
        <v>2055</v>
      </c>
      <c r="B4491" s="21" t="s">
        <v>1146</v>
      </c>
      <c r="C4491" s="21" t="s">
        <v>1149</v>
      </c>
      <c r="D4491" s="21" t="s">
        <v>415</v>
      </c>
      <c r="E4491" s="21" t="s">
        <v>794</v>
      </c>
      <c r="F4491" s="21" t="s">
        <v>3250</v>
      </c>
      <c r="G4491" s="27" t="s">
        <v>153</v>
      </c>
      <c r="H4491" s="27" t="s">
        <v>1165</v>
      </c>
      <c r="I4491" s="27" t="s">
        <v>3294</v>
      </c>
      <c r="M4491" t="s">
        <v>1145</v>
      </c>
      <c r="O4491">
        <v>2013</v>
      </c>
      <c r="U4491" s="21" t="s">
        <v>95</v>
      </c>
      <c r="X4491" s="9" t="s">
        <v>3295</v>
      </c>
      <c r="AA4491" t="s">
        <v>1159</v>
      </c>
      <c r="AB4491">
        <v>800</v>
      </c>
      <c r="AC4491">
        <v>1</v>
      </c>
      <c r="AD4491" t="s">
        <v>1165</v>
      </c>
      <c r="AF4491" t="s">
        <v>153</v>
      </c>
      <c r="AG4491" t="s">
        <v>1159</v>
      </c>
      <c r="AH4491">
        <f>1*24*60</f>
        <v>1440</v>
      </c>
      <c r="AI4491" s="21" t="s">
        <v>153</v>
      </c>
      <c r="AJ4491" s="21" t="s">
        <v>1278</v>
      </c>
      <c r="AK4491" s="21">
        <v>0</v>
      </c>
      <c r="AN4491" s="21">
        <v>16</v>
      </c>
      <c r="AO4491" s="21">
        <v>4</v>
      </c>
      <c r="AP4491" s="21">
        <v>56</v>
      </c>
      <c r="AR4491" s="21" t="s">
        <v>1155</v>
      </c>
    </row>
    <row r="4492" spans="1:45" x14ac:dyDescent="0.2">
      <c r="A4492" t="s">
        <v>2055</v>
      </c>
      <c r="B4492" s="21" t="s">
        <v>1146</v>
      </c>
      <c r="C4492" s="21" t="s">
        <v>1149</v>
      </c>
      <c r="D4492" s="21" t="s">
        <v>415</v>
      </c>
      <c r="E4492" s="21" t="s">
        <v>794</v>
      </c>
      <c r="F4492" s="21" t="s">
        <v>3250</v>
      </c>
      <c r="G4492" s="27" t="s">
        <v>153</v>
      </c>
      <c r="H4492" s="27" t="s">
        <v>1165</v>
      </c>
      <c r="I4492" s="27" t="s">
        <v>3294</v>
      </c>
      <c r="M4492" t="s">
        <v>1145</v>
      </c>
      <c r="O4492">
        <v>2013</v>
      </c>
      <c r="U4492" s="21" t="s">
        <v>3279</v>
      </c>
      <c r="V4492" s="9" t="s">
        <v>1313</v>
      </c>
      <c r="W4492">
        <v>30</v>
      </c>
      <c r="X4492" s="9" t="s">
        <v>3295</v>
      </c>
      <c r="AD4492" t="s">
        <v>1165</v>
      </c>
      <c r="AF4492" t="s">
        <v>1165</v>
      </c>
      <c r="AI4492" s="21" t="s">
        <v>153</v>
      </c>
      <c r="AJ4492" s="21" t="s">
        <v>1278</v>
      </c>
      <c r="AK4492" s="21">
        <v>0</v>
      </c>
      <c r="AN4492" s="21">
        <v>16</v>
      </c>
      <c r="AO4492" s="21">
        <v>4</v>
      </c>
      <c r="AP4492" s="21">
        <v>56</v>
      </c>
      <c r="AR4492" s="21" t="s">
        <v>1155</v>
      </c>
    </row>
    <row r="4493" spans="1:45" x14ac:dyDescent="0.2">
      <c r="A4493" t="s">
        <v>2055</v>
      </c>
      <c r="B4493" s="21" t="s">
        <v>1146</v>
      </c>
      <c r="C4493" s="21" t="s">
        <v>1149</v>
      </c>
      <c r="D4493" s="21" t="s">
        <v>415</v>
      </c>
      <c r="E4493" s="21" t="s">
        <v>794</v>
      </c>
      <c r="F4493" s="21" t="s">
        <v>3250</v>
      </c>
      <c r="G4493" s="27" t="s">
        <v>153</v>
      </c>
      <c r="H4493" s="27" t="s">
        <v>1165</v>
      </c>
      <c r="I4493" s="27" t="s">
        <v>3294</v>
      </c>
      <c r="M4493" t="s">
        <v>1145</v>
      </c>
      <c r="O4493">
        <v>2013</v>
      </c>
      <c r="U4493" s="21" t="s">
        <v>3279</v>
      </c>
      <c r="V4493" s="9" t="s">
        <v>1313</v>
      </c>
      <c r="W4493">
        <v>60</v>
      </c>
      <c r="X4493" s="9" t="s">
        <v>3295</v>
      </c>
      <c r="AD4493" t="s">
        <v>1165</v>
      </c>
      <c r="AF4493" t="s">
        <v>1165</v>
      </c>
      <c r="AI4493" s="21" t="s">
        <v>153</v>
      </c>
      <c r="AJ4493" s="21" t="s">
        <v>1278</v>
      </c>
      <c r="AK4493" s="21">
        <v>33.777000000000001</v>
      </c>
      <c r="AN4493" s="21">
        <v>16</v>
      </c>
      <c r="AO4493" s="21">
        <v>4</v>
      </c>
      <c r="AP4493" s="21">
        <v>56</v>
      </c>
      <c r="AR4493" s="21" t="s">
        <v>1155</v>
      </c>
    </row>
    <row r="4494" spans="1:45" x14ac:dyDescent="0.2">
      <c r="A4494" t="s">
        <v>2055</v>
      </c>
      <c r="B4494" s="21" t="s">
        <v>1146</v>
      </c>
      <c r="C4494" s="21" t="s">
        <v>1149</v>
      </c>
      <c r="D4494" s="21" t="s">
        <v>415</v>
      </c>
      <c r="E4494" s="21" t="s">
        <v>794</v>
      </c>
      <c r="F4494" s="21" t="s">
        <v>3250</v>
      </c>
      <c r="G4494" s="27" t="s">
        <v>153</v>
      </c>
      <c r="H4494" s="27" t="s">
        <v>1165</v>
      </c>
      <c r="I4494" s="27" t="s">
        <v>3294</v>
      </c>
      <c r="M4494" t="s">
        <v>1145</v>
      </c>
      <c r="O4494">
        <v>2013</v>
      </c>
      <c r="U4494" s="21" t="s">
        <v>3296</v>
      </c>
      <c r="V4494" s="9" t="s">
        <v>1313</v>
      </c>
      <c r="W4494">
        <v>30</v>
      </c>
      <c r="X4494" s="9" t="s">
        <v>3295</v>
      </c>
      <c r="AA4494" t="s">
        <v>1159</v>
      </c>
      <c r="AB4494">
        <v>400</v>
      </c>
      <c r="AC4494">
        <v>1</v>
      </c>
      <c r="AD4494" t="s">
        <v>1165</v>
      </c>
      <c r="AF4494" t="s">
        <v>153</v>
      </c>
      <c r="AG4494" t="s">
        <v>1159</v>
      </c>
      <c r="AH4494">
        <f>1*24*60</f>
        <v>1440</v>
      </c>
      <c r="AI4494" s="21" t="s">
        <v>153</v>
      </c>
      <c r="AJ4494" s="21" t="s">
        <v>1278</v>
      </c>
      <c r="AK4494" s="21">
        <v>34.331000000000003</v>
      </c>
      <c r="AN4494" s="21">
        <v>16</v>
      </c>
      <c r="AO4494" s="21">
        <v>4</v>
      </c>
      <c r="AP4494" s="21">
        <v>56</v>
      </c>
      <c r="AR4494" s="21" t="s">
        <v>1155</v>
      </c>
    </row>
    <row r="4495" spans="1:45" x14ac:dyDescent="0.2">
      <c r="A4495" t="s">
        <v>2055</v>
      </c>
      <c r="B4495" s="21" t="s">
        <v>1146</v>
      </c>
      <c r="C4495" s="21" t="s">
        <v>1149</v>
      </c>
      <c r="D4495" s="21" t="s">
        <v>415</v>
      </c>
      <c r="E4495" s="21" t="s">
        <v>794</v>
      </c>
      <c r="F4495" s="21" t="s">
        <v>3250</v>
      </c>
      <c r="G4495" s="27" t="s">
        <v>153</v>
      </c>
      <c r="H4495" s="27" t="s">
        <v>1165</v>
      </c>
      <c r="I4495" s="27" t="s">
        <v>3294</v>
      </c>
      <c r="M4495" t="s">
        <v>1145</v>
      </c>
      <c r="O4495">
        <v>2013</v>
      </c>
      <c r="U4495" s="21" t="s">
        <v>3296</v>
      </c>
      <c r="V4495" s="9" t="s">
        <v>1313</v>
      </c>
      <c r="W4495">
        <v>30</v>
      </c>
      <c r="X4495" s="9" t="s">
        <v>3295</v>
      </c>
      <c r="AA4495" t="s">
        <v>1159</v>
      </c>
      <c r="AB4495">
        <v>800</v>
      </c>
      <c r="AC4495">
        <v>1</v>
      </c>
      <c r="AD4495" t="s">
        <v>1165</v>
      </c>
      <c r="AF4495" t="s">
        <v>153</v>
      </c>
      <c r="AG4495" t="s">
        <v>1159</v>
      </c>
      <c r="AH4495">
        <f>1*24*60</f>
        <v>1440</v>
      </c>
      <c r="AI4495" s="21" t="s">
        <v>153</v>
      </c>
      <c r="AJ4495" s="21" t="s">
        <v>1278</v>
      </c>
      <c r="AK4495" s="21">
        <v>33.621000000000002</v>
      </c>
      <c r="AN4495" s="21">
        <v>16</v>
      </c>
      <c r="AO4495" s="21">
        <v>4</v>
      </c>
      <c r="AP4495" s="21">
        <v>56</v>
      </c>
      <c r="AR4495" s="21" t="s">
        <v>1155</v>
      </c>
    </row>
    <row r="4496" spans="1:45" x14ac:dyDescent="0.2">
      <c r="A4496" t="s">
        <v>2055</v>
      </c>
      <c r="B4496" s="21" t="s">
        <v>1146</v>
      </c>
      <c r="C4496" s="21" t="s">
        <v>1149</v>
      </c>
      <c r="D4496" s="21" t="s">
        <v>415</v>
      </c>
      <c r="E4496" s="21" t="s">
        <v>794</v>
      </c>
      <c r="F4496" s="21" t="s">
        <v>3250</v>
      </c>
      <c r="G4496" s="27" t="s">
        <v>153</v>
      </c>
      <c r="H4496" s="27" t="s">
        <v>1165</v>
      </c>
      <c r="I4496" s="27" t="s">
        <v>3294</v>
      </c>
      <c r="M4496" t="s">
        <v>1145</v>
      </c>
      <c r="O4496">
        <v>2013</v>
      </c>
      <c r="U4496" s="21" t="s">
        <v>3296</v>
      </c>
      <c r="V4496" s="9" t="s">
        <v>1313</v>
      </c>
      <c r="W4496">
        <v>60</v>
      </c>
      <c r="X4496" s="9" t="s">
        <v>3295</v>
      </c>
      <c r="AA4496" t="s">
        <v>1159</v>
      </c>
      <c r="AB4496">
        <v>400</v>
      </c>
      <c r="AC4496">
        <v>1</v>
      </c>
      <c r="AD4496" t="s">
        <v>1165</v>
      </c>
      <c r="AF4496" t="s">
        <v>153</v>
      </c>
      <c r="AG4496" t="s">
        <v>1159</v>
      </c>
      <c r="AH4496">
        <f>1*24*60</f>
        <v>1440</v>
      </c>
      <c r="AI4496" s="21" t="s">
        <v>153</v>
      </c>
      <c r="AJ4496" s="21" t="s">
        <v>1278</v>
      </c>
      <c r="AK4496" s="21">
        <v>41.6</v>
      </c>
      <c r="AN4496" s="21">
        <v>16</v>
      </c>
      <c r="AO4496" s="21">
        <v>4</v>
      </c>
      <c r="AP4496" s="21">
        <v>56</v>
      </c>
      <c r="AR4496" s="21" t="s">
        <v>1155</v>
      </c>
    </row>
    <row r="4497" spans="1:44" x14ac:dyDescent="0.2">
      <c r="A4497" t="s">
        <v>2055</v>
      </c>
      <c r="B4497" s="21" t="s">
        <v>1146</v>
      </c>
      <c r="C4497" s="21" t="s">
        <v>1149</v>
      </c>
      <c r="D4497" s="21" t="s">
        <v>415</v>
      </c>
      <c r="E4497" s="21" t="s">
        <v>794</v>
      </c>
      <c r="F4497" s="21" t="s">
        <v>3250</v>
      </c>
      <c r="G4497" s="27" t="s">
        <v>153</v>
      </c>
      <c r="H4497" s="27" t="s">
        <v>1165</v>
      </c>
      <c r="I4497" s="27" t="s">
        <v>3294</v>
      </c>
      <c r="M4497" t="s">
        <v>1145</v>
      </c>
      <c r="O4497">
        <v>2013</v>
      </c>
      <c r="U4497" s="21" t="s">
        <v>3296</v>
      </c>
      <c r="V4497" s="9" t="s">
        <v>1313</v>
      </c>
      <c r="W4497">
        <v>60</v>
      </c>
      <c r="X4497" s="9" t="s">
        <v>3295</v>
      </c>
      <c r="AA4497" t="s">
        <v>1159</v>
      </c>
      <c r="AB4497">
        <v>800</v>
      </c>
      <c r="AC4497">
        <v>1</v>
      </c>
      <c r="AD4497" t="s">
        <v>1165</v>
      </c>
      <c r="AF4497" t="s">
        <v>153</v>
      </c>
      <c r="AG4497" t="s">
        <v>1159</v>
      </c>
      <c r="AH4497">
        <f>1*24*60</f>
        <v>1440</v>
      </c>
      <c r="AI4497" s="21" t="s">
        <v>153</v>
      </c>
      <c r="AJ4497" s="21" t="s">
        <v>1278</v>
      </c>
      <c r="AK4497" s="21">
        <v>41.067999999999998</v>
      </c>
      <c r="AN4497" s="21">
        <v>16</v>
      </c>
      <c r="AO4497" s="21">
        <v>4</v>
      </c>
      <c r="AP4497" s="21">
        <v>56</v>
      </c>
      <c r="AR4497" s="21" t="s">
        <v>1155</v>
      </c>
    </row>
    <row r="4498" spans="1:44" x14ac:dyDescent="0.2">
      <c r="A4498" t="s">
        <v>2079</v>
      </c>
      <c r="B4498" s="21" t="s">
        <v>1146</v>
      </c>
      <c r="C4498" s="21" t="s">
        <v>1149</v>
      </c>
      <c r="D4498" s="21" t="s">
        <v>798</v>
      </c>
      <c r="E4498" s="21" t="s">
        <v>2078</v>
      </c>
      <c r="G4498" s="27" t="s">
        <v>153</v>
      </c>
      <c r="H4498" s="27" t="s">
        <v>1165</v>
      </c>
      <c r="I4498" s="27" t="s">
        <v>3298</v>
      </c>
      <c r="J4498">
        <v>31.0127777777777</v>
      </c>
      <c r="K4498">
        <v>78.413333333333298</v>
      </c>
      <c r="L4498">
        <v>3250</v>
      </c>
      <c r="M4498" t="s">
        <v>1145</v>
      </c>
      <c r="O4498">
        <v>2007</v>
      </c>
      <c r="U4498" s="21" t="s">
        <v>1147</v>
      </c>
      <c r="X4498" s="9" t="s">
        <v>1291</v>
      </c>
      <c r="Z4498">
        <v>24</v>
      </c>
      <c r="AD4498" t="s">
        <v>1165</v>
      </c>
      <c r="AF4498" t="s">
        <v>153</v>
      </c>
      <c r="AG4498" t="s">
        <v>3299</v>
      </c>
      <c r="AH4498">
        <f>1*24*60</f>
        <v>1440</v>
      </c>
      <c r="AI4498" s="21" t="s">
        <v>153</v>
      </c>
      <c r="AJ4498" s="21" t="s">
        <v>1148</v>
      </c>
      <c r="AK4498" s="21">
        <v>45</v>
      </c>
      <c r="AL4498" s="21" t="s">
        <v>2993</v>
      </c>
      <c r="AM4498">
        <v>7</v>
      </c>
      <c r="AN4498" s="21">
        <v>5</v>
      </c>
      <c r="AO4498" s="21">
        <v>20</v>
      </c>
      <c r="AP4498" s="21">
        <v>28</v>
      </c>
      <c r="AR4498" s="21" t="s">
        <v>3130</v>
      </c>
    </row>
    <row r="4499" spans="1:44" x14ac:dyDescent="0.2">
      <c r="A4499" t="s">
        <v>2079</v>
      </c>
      <c r="B4499" s="21" t="s">
        <v>1146</v>
      </c>
      <c r="C4499" s="21" t="s">
        <v>1149</v>
      </c>
      <c r="D4499" s="21" t="s">
        <v>798</v>
      </c>
      <c r="E4499" s="21" t="s">
        <v>2078</v>
      </c>
      <c r="G4499" s="27" t="s">
        <v>153</v>
      </c>
      <c r="H4499" s="27" t="s">
        <v>1165</v>
      </c>
      <c r="I4499" s="27" t="s">
        <v>3298</v>
      </c>
      <c r="J4499">
        <v>31.0127777777777</v>
      </c>
      <c r="K4499">
        <v>78.413333333333298</v>
      </c>
      <c r="L4499">
        <v>3250</v>
      </c>
      <c r="M4499" t="s">
        <v>1145</v>
      </c>
      <c r="O4499">
        <v>2007</v>
      </c>
      <c r="U4499" s="21" t="s">
        <v>3279</v>
      </c>
      <c r="V4499" s="9" t="s">
        <v>1247</v>
      </c>
      <c r="W4499">
        <v>1</v>
      </c>
      <c r="X4499" s="9" t="s">
        <v>1291</v>
      </c>
      <c r="Z4499">
        <v>24</v>
      </c>
      <c r="AD4499" t="s">
        <v>1165</v>
      </c>
      <c r="AF4499" t="s">
        <v>153</v>
      </c>
      <c r="AG4499" t="s">
        <v>3299</v>
      </c>
      <c r="AH4499">
        <f t="shared" ref="AH4499:AH4521" si="64">1*24*60</f>
        <v>1440</v>
      </c>
      <c r="AI4499" s="21" t="s">
        <v>153</v>
      </c>
      <c r="AJ4499" s="21" t="s">
        <v>1148</v>
      </c>
      <c r="AK4499" s="21">
        <v>12</v>
      </c>
      <c r="AL4499" s="21" t="s">
        <v>2993</v>
      </c>
      <c r="AM4499">
        <v>3.7</v>
      </c>
      <c r="AN4499" s="21">
        <v>5</v>
      </c>
      <c r="AO4499" s="21">
        <v>20</v>
      </c>
      <c r="AP4499" s="21">
        <v>28</v>
      </c>
      <c r="AR4499" s="21" t="s">
        <v>3130</v>
      </c>
    </row>
    <row r="4500" spans="1:44" x14ac:dyDescent="0.2">
      <c r="A4500" t="s">
        <v>2079</v>
      </c>
      <c r="B4500" s="21" t="s">
        <v>1146</v>
      </c>
      <c r="C4500" s="21" t="s">
        <v>1149</v>
      </c>
      <c r="D4500" s="21" t="s">
        <v>798</v>
      </c>
      <c r="E4500" s="21" t="s">
        <v>2078</v>
      </c>
      <c r="G4500" s="27" t="s">
        <v>153</v>
      </c>
      <c r="H4500" s="27" t="s">
        <v>1165</v>
      </c>
      <c r="I4500" s="27" t="s">
        <v>3298</v>
      </c>
      <c r="J4500">
        <v>31.0127777777777</v>
      </c>
      <c r="K4500">
        <v>78.413333333333298</v>
      </c>
      <c r="L4500">
        <v>3250</v>
      </c>
      <c r="M4500" t="s">
        <v>1145</v>
      </c>
      <c r="O4500">
        <v>2007</v>
      </c>
      <c r="U4500" s="21" t="s">
        <v>3279</v>
      </c>
      <c r="V4500" s="9" t="s">
        <v>1247</v>
      </c>
      <c r="W4500">
        <v>2</v>
      </c>
      <c r="X4500" s="9" t="s">
        <v>1291</v>
      </c>
      <c r="Z4500">
        <v>24</v>
      </c>
      <c r="AD4500" t="s">
        <v>1165</v>
      </c>
      <c r="AF4500" t="s">
        <v>153</v>
      </c>
      <c r="AG4500" t="s">
        <v>3299</v>
      </c>
      <c r="AH4500">
        <f t="shared" si="64"/>
        <v>1440</v>
      </c>
      <c r="AI4500" s="21" t="s">
        <v>153</v>
      </c>
      <c r="AJ4500" s="21" t="s">
        <v>1148</v>
      </c>
      <c r="AK4500" s="21">
        <v>30</v>
      </c>
      <c r="AL4500" s="21" t="s">
        <v>2993</v>
      </c>
      <c r="AM4500">
        <v>7</v>
      </c>
      <c r="AN4500" s="21">
        <v>5</v>
      </c>
      <c r="AO4500" s="21">
        <v>20</v>
      </c>
      <c r="AP4500" s="21">
        <v>28</v>
      </c>
      <c r="AR4500" s="21" t="s">
        <v>3130</v>
      </c>
    </row>
    <row r="4501" spans="1:44" x14ac:dyDescent="0.2">
      <c r="A4501" t="s">
        <v>2079</v>
      </c>
      <c r="B4501" s="21" t="s">
        <v>1146</v>
      </c>
      <c r="C4501" s="21" t="s">
        <v>1149</v>
      </c>
      <c r="D4501" s="21" t="s">
        <v>798</v>
      </c>
      <c r="E4501" s="21" t="s">
        <v>2078</v>
      </c>
      <c r="G4501" s="27" t="s">
        <v>153</v>
      </c>
      <c r="H4501" s="27" t="s">
        <v>1165</v>
      </c>
      <c r="I4501" s="27" t="s">
        <v>3298</v>
      </c>
      <c r="J4501">
        <v>31.0127777777777</v>
      </c>
      <c r="K4501">
        <v>78.413333333333298</v>
      </c>
      <c r="L4501">
        <v>3250</v>
      </c>
      <c r="M4501" t="s">
        <v>1145</v>
      </c>
      <c r="O4501">
        <v>2007</v>
      </c>
      <c r="U4501" s="21" t="s">
        <v>3279</v>
      </c>
      <c r="V4501" s="9" t="s">
        <v>1247</v>
      </c>
      <c r="W4501">
        <v>7</v>
      </c>
      <c r="X4501" s="9" t="s">
        <v>1291</v>
      </c>
      <c r="Z4501">
        <v>24</v>
      </c>
      <c r="AD4501" t="s">
        <v>1165</v>
      </c>
      <c r="AF4501" t="s">
        <v>153</v>
      </c>
      <c r="AG4501" t="s">
        <v>3299</v>
      </c>
      <c r="AH4501">
        <f t="shared" si="64"/>
        <v>1440</v>
      </c>
      <c r="AI4501" s="21" t="s">
        <v>153</v>
      </c>
      <c r="AJ4501" s="21" t="s">
        <v>1148</v>
      </c>
      <c r="AK4501" s="21">
        <v>28</v>
      </c>
      <c r="AL4501" s="21" t="s">
        <v>2993</v>
      </c>
      <c r="AM4501">
        <v>3.7</v>
      </c>
      <c r="AN4501" s="21">
        <v>5</v>
      </c>
      <c r="AO4501" s="21">
        <v>20</v>
      </c>
      <c r="AP4501" s="21">
        <v>28</v>
      </c>
      <c r="AR4501" s="21" t="s">
        <v>3130</v>
      </c>
    </row>
    <row r="4502" spans="1:44" x14ac:dyDescent="0.2">
      <c r="A4502" t="s">
        <v>2079</v>
      </c>
      <c r="B4502" s="21" t="s">
        <v>1146</v>
      </c>
      <c r="C4502" s="21" t="s">
        <v>1149</v>
      </c>
      <c r="D4502" s="21" t="s">
        <v>798</v>
      </c>
      <c r="E4502" s="21" t="s">
        <v>2078</v>
      </c>
      <c r="G4502" s="27" t="s">
        <v>153</v>
      </c>
      <c r="H4502" s="27" t="s">
        <v>1165</v>
      </c>
      <c r="I4502" s="27" t="s">
        <v>3298</v>
      </c>
      <c r="J4502">
        <v>31.0127777777777</v>
      </c>
      <c r="K4502">
        <v>78.413333333333298</v>
      </c>
      <c r="L4502">
        <v>3250</v>
      </c>
      <c r="M4502" t="s">
        <v>1145</v>
      </c>
      <c r="O4502">
        <v>2007</v>
      </c>
      <c r="U4502" s="21" t="s">
        <v>1147</v>
      </c>
      <c r="X4502" s="9" t="s">
        <v>1291</v>
      </c>
      <c r="Z4502">
        <v>0</v>
      </c>
      <c r="AD4502" t="s">
        <v>1165</v>
      </c>
      <c r="AF4502" t="s">
        <v>153</v>
      </c>
      <c r="AG4502" t="s">
        <v>3299</v>
      </c>
      <c r="AH4502">
        <f>1*24*60</f>
        <v>1440</v>
      </c>
      <c r="AI4502" s="21" t="s">
        <v>153</v>
      </c>
      <c r="AJ4502" s="21" t="s">
        <v>1148</v>
      </c>
      <c r="AK4502" s="21">
        <v>51</v>
      </c>
      <c r="AL4502" s="21" t="s">
        <v>2993</v>
      </c>
      <c r="AM4502">
        <v>5.7</v>
      </c>
      <c r="AN4502" s="21">
        <v>5</v>
      </c>
      <c r="AO4502" s="21">
        <v>20</v>
      </c>
      <c r="AP4502" s="21">
        <v>28</v>
      </c>
      <c r="AR4502" s="21" t="s">
        <v>3130</v>
      </c>
    </row>
    <row r="4503" spans="1:44" x14ac:dyDescent="0.2">
      <c r="A4503" t="s">
        <v>2079</v>
      </c>
      <c r="B4503" s="21" t="s">
        <v>1146</v>
      </c>
      <c r="C4503" s="21" t="s">
        <v>1149</v>
      </c>
      <c r="D4503" s="21" t="s">
        <v>798</v>
      </c>
      <c r="E4503" s="21" t="s">
        <v>2078</v>
      </c>
      <c r="G4503" s="27" t="s">
        <v>153</v>
      </c>
      <c r="H4503" s="27" t="s">
        <v>1165</v>
      </c>
      <c r="I4503" s="27" t="s">
        <v>3298</v>
      </c>
      <c r="J4503">
        <v>31.0127777777777</v>
      </c>
      <c r="K4503">
        <v>78.413333333333298</v>
      </c>
      <c r="L4503">
        <v>3250</v>
      </c>
      <c r="M4503" t="s">
        <v>1145</v>
      </c>
      <c r="O4503">
        <v>2007</v>
      </c>
      <c r="U4503" s="21" t="s">
        <v>3279</v>
      </c>
      <c r="V4503" s="9" t="s">
        <v>1247</v>
      </c>
      <c r="W4503">
        <v>1</v>
      </c>
      <c r="X4503" s="9" t="s">
        <v>1291</v>
      </c>
      <c r="Z4503">
        <v>0</v>
      </c>
      <c r="AD4503" t="s">
        <v>1165</v>
      </c>
      <c r="AF4503" t="s">
        <v>153</v>
      </c>
      <c r="AG4503" t="s">
        <v>3299</v>
      </c>
      <c r="AH4503">
        <f t="shared" si="64"/>
        <v>1440</v>
      </c>
      <c r="AI4503" s="21" t="s">
        <v>153</v>
      </c>
      <c r="AJ4503" s="21" t="s">
        <v>1148</v>
      </c>
      <c r="AK4503" s="21">
        <v>16</v>
      </c>
      <c r="AL4503" s="21" t="s">
        <v>2993</v>
      </c>
      <c r="AM4503">
        <v>5</v>
      </c>
      <c r="AN4503" s="21">
        <v>5</v>
      </c>
      <c r="AO4503" s="21">
        <v>20</v>
      </c>
      <c r="AP4503" s="21">
        <v>28</v>
      </c>
      <c r="AR4503" s="21" t="s">
        <v>3130</v>
      </c>
    </row>
    <row r="4504" spans="1:44" x14ac:dyDescent="0.2">
      <c r="A4504" t="s">
        <v>2079</v>
      </c>
      <c r="B4504" s="21" t="s">
        <v>1146</v>
      </c>
      <c r="C4504" s="21" t="s">
        <v>1149</v>
      </c>
      <c r="D4504" s="21" t="s">
        <v>798</v>
      </c>
      <c r="E4504" s="21" t="s">
        <v>2078</v>
      </c>
      <c r="G4504" s="27" t="s">
        <v>153</v>
      </c>
      <c r="H4504" s="27" t="s">
        <v>1165</v>
      </c>
      <c r="I4504" s="27" t="s">
        <v>3298</v>
      </c>
      <c r="J4504">
        <v>31.0127777777777</v>
      </c>
      <c r="K4504">
        <v>78.413333333333298</v>
      </c>
      <c r="L4504">
        <v>3250</v>
      </c>
      <c r="M4504" t="s">
        <v>1145</v>
      </c>
      <c r="O4504">
        <v>2007</v>
      </c>
      <c r="U4504" s="21" t="s">
        <v>3279</v>
      </c>
      <c r="V4504" s="9" t="s">
        <v>1247</v>
      </c>
      <c r="W4504">
        <v>2</v>
      </c>
      <c r="X4504" s="9" t="s">
        <v>1291</v>
      </c>
      <c r="Z4504">
        <v>0</v>
      </c>
      <c r="AD4504" t="s">
        <v>1165</v>
      </c>
      <c r="AF4504" t="s">
        <v>153</v>
      </c>
      <c r="AG4504" t="s">
        <v>3299</v>
      </c>
      <c r="AH4504">
        <f t="shared" si="64"/>
        <v>1440</v>
      </c>
      <c r="AI4504" s="21" t="s">
        <v>153</v>
      </c>
      <c r="AJ4504" s="21" t="s">
        <v>1148</v>
      </c>
      <c r="AK4504" s="21">
        <v>26</v>
      </c>
      <c r="AL4504" s="21" t="s">
        <v>2993</v>
      </c>
      <c r="AM4504">
        <v>5</v>
      </c>
      <c r="AN4504" s="21">
        <v>5</v>
      </c>
      <c r="AO4504" s="21">
        <v>20</v>
      </c>
      <c r="AP4504" s="21">
        <v>28</v>
      </c>
      <c r="AR4504" s="21" t="s">
        <v>3130</v>
      </c>
    </row>
    <row r="4505" spans="1:44" x14ac:dyDescent="0.2">
      <c r="A4505" t="s">
        <v>2079</v>
      </c>
      <c r="B4505" s="21" t="s">
        <v>1146</v>
      </c>
      <c r="C4505" s="21" t="s">
        <v>1149</v>
      </c>
      <c r="D4505" s="21" t="s">
        <v>798</v>
      </c>
      <c r="E4505" s="21" t="s">
        <v>2078</v>
      </c>
      <c r="G4505" s="27" t="s">
        <v>153</v>
      </c>
      <c r="H4505" s="27" t="s">
        <v>1165</v>
      </c>
      <c r="I4505" s="27" t="s">
        <v>3298</v>
      </c>
      <c r="J4505">
        <v>31.0127777777777</v>
      </c>
      <c r="K4505">
        <v>78.413333333333298</v>
      </c>
      <c r="L4505">
        <v>3250</v>
      </c>
      <c r="M4505" t="s">
        <v>1145</v>
      </c>
      <c r="O4505">
        <v>2007</v>
      </c>
      <c r="U4505" s="21" t="s">
        <v>3279</v>
      </c>
      <c r="V4505" s="9" t="s">
        <v>1247</v>
      </c>
      <c r="W4505">
        <v>7</v>
      </c>
      <c r="X4505" s="9" t="s">
        <v>1291</v>
      </c>
      <c r="Z4505">
        <v>0</v>
      </c>
      <c r="AD4505" t="s">
        <v>1165</v>
      </c>
      <c r="AF4505" t="s">
        <v>153</v>
      </c>
      <c r="AG4505" t="s">
        <v>3299</v>
      </c>
      <c r="AH4505">
        <f t="shared" si="64"/>
        <v>1440</v>
      </c>
      <c r="AI4505" s="21" t="s">
        <v>153</v>
      </c>
      <c r="AJ4505" s="21" t="s">
        <v>1148</v>
      </c>
      <c r="AK4505" s="21">
        <v>44</v>
      </c>
      <c r="AL4505" s="21" t="s">
        <v>2993</v>
      </c>
      <c r="AM4505">
        <v>7.4</v>
      </c>
      <c r="AN4505" s="21">
        <v>5</v>
      </c>
      <c r="AO4505" s="21">
        <v>20</v>
      </c>
      <c r="AP4505" s="21">
        <v>28</v>
      </c>
      <c r="AR4505" s="21" t="s">
        <v>3130</v>
      </c>
    </row>
    <row r="4506" spans="1:44" x14ac:dyDescent="0.2">
      <c r="A4506" t="s">
        <v>2079</v>
      </c>
      <c r="B4506" s="21" t="s">
        <v>1146</v>
      </c>
      <c r="C4506" s="21" t="s">
        <v>1149</v>
      </c>
      <c r="D4506" s="21" t="s">
        <v>798</v>
      </c>
      <c r="E4506" s="21" t="s">
        <v>2078</v>
      </c>
      <c r="G4506" s="27" t="s">
        <v>153</v>
      </c>
      <c r="H4506" s="27" t="s">
        <v>1165</v>
      </c>
      <c r="I4506" s="27" t="s">
        <v>3298</v>
      </c>
      <c r="J4506">
        <v>31.0127777777777</v>
      </c>
      <c r="K4506">
        <v>78.413333333333298</v>
      </c>
      <c r="L4506">
        <v>3250</v>
      </c>
      <c r="M4506" t="s">
        <v>1145</v>
      </c>
      <c r="O4506">
        <v>2007</v>
      </c>
      <c r="U4506" s="21" t="s">
        <v>1147</v>
      </c>
      <c r="X4506" s="9" t="s">
        <v>1291</v>
      </c>
      <c r="Z4506" s="9" t="s">
        <v>3300</v>
      </c>
      <c r="AD4506" t="s">
        <v>1165</v>
      </c>
      <c r="AF4506" t="s">
        <v>153</v>
      </c>
      <c r="AG4506" t="s">
        <v>3299</v>
      </c>
      <c r="AH4506">
        <f>1*24*60</f>
        <v>1440</v>
      </c>
      <c r="AI4506" s="21" t="s">
        <v>153</v>
      </c>
      <c r="AJ4506" s="21" t="s">
        <v>1148</v>
      </c>
      <c r="AK4506" s="21">
        <v>44</v>
      </c>
      <c r="AL4506" s="21" t="s">
        <v>2993</v>
      </c>
      <c r="AM4506">
        <v>4</v>
      </c>
      <c r="AN4506" s="21">
        <v>5</v>
      </c>
      <c r="AO4506" s="21">
        <v>20</v>
      </c>
      <c r="AP4506" s="21">
        <v>28</v>
      </c>
      <c r="AR4506" s="21" t="s">
        <v>3130</v>
      </c>
    </row>
    <row r="4507" spans="1:44" x14ac:dyDescent="0.2">
      <c r="A4507" t="s">
        <v>2079</v>
      </c>
      <c r="B4507" s="21" t="s">
        <v>1146</v>
      </c>
      <c r="C4507" s="21" t="s">
        <v>1149</v>
      </c>
      <c r="D4507" s="21" t="s">
        <v>798</v>
      </c>
      <c r="E4507" s="21" t="s">
        <v>2078</v>
      </c>
      <c r="G4507" s="27" t="s">
        <v>153</v>
      </c>
      <c r="H4507" s="27" t="s">
        <v>1165</v>
      </c>
      <c r="I4507" s="27" t="s">
        <v>3298</v>
      </c>
      <c r="J4507">
        <v>31.0127777777777</v>
      </c>
      <c r="K4507">
        <v>78.413333333333298</v>
      </c>
      <c r="L4507">
        <v>3250</v>
      </c>
      <c r="M4507" t="s">
        <v>1145</v>
      </c>
      <c r="O4507">
        <v>2007</v>
      </c>
      <c r="U4507" s="21" t="s">
        <v>3279</v>
      </c>
      <c r="V4507" s="9" t="s">
        <v>1247</v>
      </c>
      <c r="W4507">
        <v>1</v>
      </c>
      <c r="X4507" s="9" t="s">
        <v>1291</v>
      </c>
      <c r="Z4507" s="9" t="s">
        <v>3300</v>
      </c>
      <c r="AD4507" t="s">
        <v>1165</v>
      </c>
      <c r="AF4507" t="s">
        <v>153</v>
      </c>
      <c r="AG4507" t="s">
        <v>3299</v>
      </c>
      <c r="AH4507">
        <f t="shared" si="64"/>
        <v>1440</v>
      </c>
      <c r="AI4507" s="21" t="s">
        <v>153</v>
      </c>
      <c r="AJ4507" s="21" t="s">
        <v>1148</v>
      </c>
      <c r="AK4507" s="21">
        <v>20</v>
      </c>
      <c r="AL4507" s="21" t="s">
        <v>2993</v>
      </c>
      <c r="AM4507">
        <v>4.4000000000000004</v>
      </c>
      <c r="AN4507" s="21">
        <v>5</v>
      </c>
      <c r="AO4507" s="21">
        <v>20</v>
      </c>
      <c r="AP4507" s="21">
        <v>28</v>
      </c>
      <c r="AR4507" s="21" t="s">
        <v>3130</v>
      </c>
    </row>
    <row r="4508" spans="1:44" x14ac:dyDescent="0.2">
      <c r="A4508" t="s">
        <v>2079</v>
      </c>
      <c r="B4508" s="21" t="s">
        <v>1146</v>
      </c>
      <c r="C4508" s="21" t="s">
        <v>1149</v>
      </c>
      <c r="D4508" s="21" t="s">
        <v>798</v>
      </c>
      <c r="E4508" s="21" t="s">
        <v>2078</v>
      </c>
      <c r="G4508" s="27" t="s">
        <v>153</v>
      </c>
      <c r="H4508" s="27" t="s">
        <v>1165</v>
      </c>
      <c r="I4508" s="27" t="s">
        <v>3298</v>
      </c>
      <c r="J4508">
        <v>31.0127777777777</v>
      </c>
      <c r="K4508">
        <v>78.413333333333298</v>
      </c>
      <c r="L4508">
        <v>3250</v>
      </c>
      <c r="M4508" t="s">
        <v>1145</v>
      </c>
      <c r="O4508">
        <v>2007</v>
      </c>
      <c r="U4508" s="21" t="s">
        <v>3279</v>
      </c>
      <c r="V4508" s="9" t="s">
        <v>1247</v>
      </c>
      <c r="W4508">
        <v>2</v>
      </c>
      <c r="X4508" s="9" t="s">
        <v>1291</v>
      </c>
      <c r="Z4508" s="9" t="s">
        <v>3300</v>
      </c>
      <c r="AD4508" t="s">
        <v>1165</v>
      </c>
      <c r="AF4508" t="s">
        <v>153</v>
      </c>
      <c r="AG4508" t="s">
        <v>3299</v>
      </c>
      <c r="AH4508">
        <f t="shared" si="64"/>
        <v>1440</v>
      </c>
      <c r="AI4508" s="21" t="s">
        <v>153</v>
      </c>
      <c r="AJ4508" s="21" t="s">
        <v>1148</v>
      </c>
      <c r="AK4508" s="21">
        <v>26</v>
      </c>
      <c r="AL4508" s="21" t="s">
        <v>2993</v>
      </c>
      <c r="AM4508">
        <v>2.4</v>
      </c>
      <c r="AN4508" s="21">
        <v>5</v>
      </c>
      <c r="AO4508" s="21">
        <v>20</v>
      </c>
      <c r="AP4508" s="21">
        <v>28</v>
      </c>
      <c r="AR4508" s="21" t="s">
        <v>3130</v>
      </c>
    </row>
    <row r="4509" spans="1:44" x14ac:dyDescent="0.2">
      <c r="A4509" t="s">
        <v>2079</v>
      </c>
      <c r="B4509" s="21" t="s">
        <v>1146</v>
      </c>
      <c r="C4509" s="21" t="s">
        <v>1149</v>
      </c>
      <c r="D4509" s="21" t="s">
        <v>798</v>
      </c>
      <c r="E4509" s="21" t="s">
        <v>2078</v>
      </c>
      <c r="G4509" s="27" t="s">
        <v>153</v>
      </c>
      <c r="H4509" s="27" t="s">
        <v>1165</v>
      </c>
      <c r="I4509" s="27" t="s">
        <v>3298</v>
      </c>
      <c r="J4509">
        <v>31.0127777777777</v>
      </c>
      <c r="K4509">
        <v>78.413333333333298</v>
      </c>
      <c r="L4509">
        <v>3250</v>
      </c>
      <c r="M4509" t="s">
        <v>1145</v>
      </c>
      <c r="O4509">
        <v>2007</v>
      </c>
      <c r="U4509" s="21" t="s">
        <v>3279</v>
      </c>
      <c r="V4509" s="9" t="s">
        <v>1247</v>
      </c>
      <c r="W4509">
        <v>7</v>
      </c>
      <c r="X4509" s="9" t="s">
        <v>1291</v>
      </c>
      <c r="Z4509" s="9" t="s">
        <v>3300</v>
      </c>
      <c r="AD4509" t="s">
        <v>1165</v>
      </c>
      <c r="AF4509" t="s">
        <v>153</v>
      </c>
      <c r="AG4509" t="s">
        <v>3299</v>
      </c>
      <c r="AH4509">
        <f t="shared" si="64"/>
        <v>1440</v>
      </c>
      <c r="AI4509" s="21" t="s">
        <v>153</v>
      </c>
      <c r="AJ4509" s="21" t="s">
        <v>1148</v>
      </c>
      <c r="AK4509" s="21">
        <v>32</v>
      </c>
      <c r="AL4509" s="21" t="s">
        <v>2993</v>
      </c>
      <c r="AM4509">
        <v>4.8</v>
      </c>
      <c r="AN4509" s="21">
        <v>5</v>
      </c>
      <c r="AO4509" s="21">
        <v>20</v>
      </c>
      <c r="AP4509" s="21">
        <v>28</v>
      </c>
      <c r="AR4509" s="21" t="s">
        <v>3130</v>
      </c>
    </row>
    <row r="4510" spans="1:44" x14ac:dyDescent="0.2">
      <c r="A4510" t="s">
        <v>2079</v>
      </c>
      <c r="B4510" s="21" t="s">
        <v>1146</v>
      </c>
      <c r="C4510" s="21" t="s">
        <v>1149</v>
      </c>
      <c r="D4510" s="21" t="s">
        <v>798</v>
      </c>
      <c r="E4510" s="21" t="s">
        <v>2078</v>
      </c>
      <c r="G4510" s="27" t="s">
        <v>153</v>
      </c>
      <c r="H4510" s="27" t="s">
        <v>1165</v>
      </c>
      <c r="I4510" s="27" t="s">
        <v>3298</v>
      </c>
      <c r="J4510">
        <v>31.0127777777777</v>
      </c>
      <c r="K4510">
        <v>78.413333333333298</v>
      </c>
      <c r="L4510">
        <v>3250</v>
      </c>
      <c r="M4510" t="s">
        <v>1145</v>
      </c>
      <c r="O4510">
        <v>2007</v>
      </c>
      <c r="U4510" s="21" t="s">
        <v>1147</v>
      </c>
      <c r="X4510" s="9" t="s">
        <v>1201</v>
      </c>
      <c r="Z4510" s="9" t="s">
        <v>3301</v>
      </c>
      <c r="AD4510" t="s">
        <v>1165</v>
      </c>
      <c r="AF4510" t="s">
        <v>153</v>
      </c>
      <c r="AG4510" t="s">
        <v>3299</v>
      </c>
      <c r="AH4510">
        <f>1*24*60</f>
        <v>1440</v>
      </c>
      <c r="AI4510" s="21" t="s">
        <v>153</v>
      </c>
      <c r="AJ4510" s="21" t="s">
        <v>1148</v>
      </c>
      <c r="AK4510" s="21">
        <v>35</v>
      </c>
      <c r="AL4510" s="21" t="s">
        <v>2993</v>
      </c>
      <c r="AM4510">
        <v>3.5</v>
      </c>
      <c r="AN4510" s="21">
        <v>5</v>
      </c>
      <c r="AO4510" s="21">
        <v>20</v>
      </c>
      <c r="AP4510" s="21">
        <v>28</v>
      </c>
      <c r="AR4510" s="21" t="s">
        <v>3130</v>
      </c>
    </row>
    <row r="4511" spans="1:44" x14ac:dyDescent="0.2">
      <c r="A4511" t="s">
        <v>2079</v>
      </c>
      <c r="B4511" s="21" t="s">
        <v>1146</v>
      </c>
      <c r="C4511" s="21" t="s">
        <v>1149</v>
      </c>
      <c r="D4511" s="21" t="s">
        <v>798</v>
      </c>
      <c r="E4511" s="21" t="s">
        <v>2078</v>
      </c>
      <c r="G4511" s="27" t="s">
        <v>153</v>
      </c>
      <c r="H4511" s="27" t="s">
        <v>1165</v>
      </c>
      <c r="I4511" s="27" t="s">
        <v>3298</v>
      </c>
      <c r="J4511">
        <v>31.0127777777777</v>
      </c>
      <c r="K4511">
        <v>78.413333333333298</v>
      </c>
      <c r="L4511">
        <v>3250</v>
      </c>
      <c r="M4511" t="s">
        <v>1145</v>
      </c>
      <c r="O4511">
        <v>2007</v>
      </c>
      <c r="U4511" s="21" t="s">
        <v>3279</v>
      </c>
      <c r="V4511" s="9" t="s">
        <v>1247</v>
      </c>
      <c r="W4511">
        <v>1</v>
      </c>
      <c r="X4511" s="9" t="s">
        <v>1201</v>
      </c>
      <c r="Z4511" s="9" t="s">
        <v>3301</v>
      </c>
      <c r="AD4511" t="s">
        <v>1165</v>
      </c>
      <c r="AF4511" t="s">
        <v>153</v>
      </c>
      <c r="AG4511" t="s">
        <v>3299</v>
      </c>
      <c r="AH4511">
        <f t="shared" si="64"/>
        <v>1440</v>
      </c>
      <c r="AI4511" s="21" t="s">
        <v>153</v>
      </c>
      <c r="AJ4511" s="21" t="s">
        <v>1148</v>
      </c>
      <c r="AK4511" s="21">
        <v>28</v>
      </c>
      <c r="AL4511" s="21" t="s">
        <v>2993</v>
      </c>
      <c r="AM4511">
        <v>6.6</v>
      </c>
      <c r="AN4511" s="21">
        <v>5</v>
      </c>
      <c r="AO4511" s="21">
        <v>20</v>
      </c>
      <c r="AP4511" s="21">
        <v>28</v>
      </c>
      <c r="AR4511" s="21" t="s">
        <v>3130</v>
      </c>
    </row>
    <row r="4512" spans="1:44" x14ac:dyDescent="0.2">
      <c r="A4512" t="s">
        <v>2079</v>
      </c>
      <c r="B4512" s="21" t="s">
        <v>1146</v>
      </c>
      <c r="C4512" s="21" t="s">
        <v>1149</v>
      </c>
      <c r="D4512" s="21" t="s">
        <v>798</v>
      </c>
      <c r="E4512" s="21" t="s">
        <v>2078</v>
      </c>
      <c r="G4512" s="27" t="s">
        <v>153</v>
      </c>
      <c r="H4512" s="27" t="s">
        <v>1165</v>
      </c>
      <c r="I4512" s="27" t="s">
        <v>3298</v>
      </c>
      <c r="J4512">
        <v>31.0127777777777</v>
      </c>
      <c r="K4512">
        <v>78.413333333333298</v>
      </c>
      <c r="L4512">
        <v>3250</v>
      </c>
      <c r="M4512" t="s">
        <v>1145</v>
      </c>
      <c r="O4512">
        <v>2007</v>
      </c>
      <c r="U4512" s="21" t="s">
        <v>3279</v>
      </c>
      <c r="V4512" s="9" t="s">
        <v>1247</v>
      </c>
      <c r="W4512">
        <v>2</v>
      </c>
      <c r="X4512" s="9" t="s">
        <v>1201</v>
      </c>
      <c r="Z4512" s="9" t="s">
        <v>3301</v>
      </c>
      <c r="AD4512" t="s">
        <v>1165</v>
      </c>
      <c r="AF4512" t="s">
        <v>153</v>
      </c>
      <c r="AG4512" t="s">
        <v>3299</v>
      </c>
      <c r="AH4512">
        <f t="shared" si="64"/>
        <v>1440</v>
      </c>
      <c r="AI4512" s="21" t="s">
        <v>153</v>
      </c>
      <c r="AJ4512" s="21" t="s">
        <v>1148</v>
      </c>
      <c r="AK4512" s="21">
        <v>50</v>
      </c>
      <c r="AL4512" s="21" t="s">
        <v>2993</v>
      </c>
      <c r="AM4512">
        <v>11.4</v>
      </c>
      <c r="AN4512" s="21">
        <v>5</v>
      </c>
      <c r="AO4512" s="21">
        <v>20</v>
      </c>
      <c r="AP4512" s="21">
        <v>28</v>
      </c>
      <c r="AR4512" s="21" t="s">
        <v>3130</v>
      </c>
    </row>
    <row r="4513" spans="1:44" x14ac:dyDescent="0.2">
      <c r="A4513" t="s">
        <v>2079</v>
      </c>
      <c r="B4513" s="21" t="s">
        <v>1146</v>
      </c>
      <c r="C4513" s="21" t="s">
        <v>1149</v>
      </c>
      <c r="D4513" s="21" t="s">
        <v>798</v>
      </c>
      <c r="E4513" s="21" t="s">
        <v>2078</v>
      </c>
      <c r="G4513" s="27" t="s">
        <v>153</v>
      </c>
      <c r="H4513" s="27" t="s">
        <v>1165</v>
      </c>
      <c r="I4513" s="27" t="s">
        <v>3298</v>
      </c>
      <c r="J4513">
        <v>31.0127777777777</v>
      </c>
      <c r="K4513">
        <v>78.413333333333298</v>
      </c>
      <c r="L4513">
        <v>3250</v>
      </c>
      <c r="M4513" t="s">
        <v>1145</v>
      </c>
      <c r="O4513">
        <v>2007</v>
      </c>
      <c r="U4513" s="21" t="s">
        <v>3279</v>
      </c>
      <c r="V4513" s="9" t="s">
        <v>1247</v>
      </c>
      <c r="W4513">
        <v>7</v>
      </c>
      <c r="X4513" s="9" t="s">
        <v>1201</v>
      </c>
      <c r="Z4513" s="9" t="s">
        <v>3301</v>
      </c>
      <c r="AD4513" t="s">
        <v>1165</v>
      </c>
      <c r="AF4513" t="s">
        <v>153</v>
      </c>
      <c r="AG4513" t="s">
        <v>3299</v>
      </c>
      <c r="AH4513">
        <f t="shared" si="64"/>
        <v>1440</v>
      </c>
      <c r="AI4513" s="21" t="s">
        <v>153</v>
      </c>
      <c r="AJ4513" s="21" t="s">
        <v>1148</v>
      </c>
      <c r="AK4513" s="21">
        <v>58</v>
      </c>
      <c r="AL4513" s="21" t="s">
        <v>2993</v>
      </c>
      <c r="AM4513">
        <v>9.6</v>
      </c>
      <c r="AN4513" s="21">
        <v>5</v>
      </c>
      <c r="AO4513" s="21">
        <v>20</v>
      </c>
      <c r="AP4513" s="21">
        <v>28</v>
      </c>
      <c r="AR4513" s="21" t="s">
        <v>3130</v>
      </c>
    </row>
    <row r="4514" spans="1:44" x14ac:dyDescent="0.2">
      <c r="A4514" t="s">
        <v>2079</v>
      </c>
      <c r="B4514" s="21" t="s">
        <v>1146</v>
      </c>
      <c r="C4514" s="21" t="s">
        <v>1149</v>
      </c>
      <c r="D4514" s="21" t="s">
        <v>798</v>
      </c>
      <c r="E4514" s="21" t="s">
        <v>2078</v>
      </c>
      <c r="G4514" s="27" t="s">
        <v>153</v>
      </c>
      <c r="H4514" s="27" t="s">
        <v>1165</v>
      </c>
      <c r="I4514" s="27" t="s">
        <v>3298</v>
      </c>
      <c r="J4514">
        <v>31.0127777777777</v>
      </c>
      <c r="K4514">
        <v>78.413333333333298</v>
      </c>
      <c r="L4514">
        <v>3250</v>
      </c>
      <c r="M4514" t="s">
        <v>1145</v>
      </c>
      <c r="O4514">
        <v>2007</v>
      </c>
      <c r="U4514" s="21" t="s">
        <v>1147</v>
      </c>
      <c r="X4514" s="9" t="s">
        <v>1201</v>
      </c>
      <c r="Z4514" s="9" t="s">
        <v>3302</v>
      </c>
      <c r="AD4514" t="s">
        <v>1165</v>
      </c>
      <c r="AF4514" t="s">
        <v>153</v>
      </c>
      <c r="AG4514" t="s">
        <v>3299</v>
      </c>
      <c r="AH4514">
        <f>1*24*60</f>
        <v>1440</v>
      </c>
      <c r="AI4514" s="21" t="s">
        <v>153</v>
      </c>
      <c r="AJ4514" s="21" t="s">
        <v>1148</v>
      </c>
      <c r="AK4514" s="21">
        <v>49</v>
      </c>
      <c r="AL4514" s="21" t="s">
        <v>2993</v>
      </c>
      <c r="AM4514">
        <v>4.3</v>
      </c>
      <c r="AN4514" s="21">
        <v>5</v>
      </c>
      <c r="AO4514" s="21">
        <v>20</v>
      </c>
      <c r="AP4514" s="21">
        <v>28</v>
      </c>
      <c r="AR4514" s="21" t="s">
        <v>3130</v>
      </c>
    </row>
    <row r="4515" spans="1:44" x14ac:dyDescent="0.2">
      <c r="A4515" t="s">
        <v>2079</v>
      </c>
      <c r="B4515" s="21" t="s">
        <v>1146</v>
      </c>
      <c r="C4515" s="21" t="s">
        <v>1149</v>
      </c>
      <c r="D4515" s="21" t="s">
        <v>798</v>
      </c>
      <c r="E4515" s="21" t="s">
        <v>2078</v>
      </c>
      <c r="G4515" s="27" t="s">
        <v>153</v>
      </c>
      <c r="H4515" s="27" t="s">
        <v>1165</v>
      </c>
      <c r="I4515" s="27" t="s">
        <v>3298</v>
      </c>
      <c r="J4515">
        <v>31.0127777777777</v>
      </c>
      <c r="K4515">
        <v>78.413333333333298</v>
      </c>
      <c r="L4515">
        <v>3250</v>
      </c>
      <c r="M4515" t="s">
        <v>1145</v>
      </c>
      <c r="O4515">
        <v>2007</v>
      </c>
      <c r="U4515" s="21" t="s">
        <v>3279</v>
      </c>
      <c r="V4515" s="9" t="s">
        <v>1247</v>
      </c>
      <c r="W4515">
        <v>1</v>
      </c>
      <c r="X4515" s="9" t="s">
        <v>1201</v>
      </c>
      <c r="Z4515" s="9" t="s">
        <v>3302</v>
      </c>
      <c r="AD4515" t="s">
        <v>1165</v>
      </c>
      <c r="AF4515" t="s">
        <v>153</v>
      </c>
      <c r="AG4515" t="s">
        <v>3299</v>
      </c>
      <c r="AH4515">
        <f t="shared" si="64"/>
        <v>1440</v>
      </c>
      <c r="AI4515" s="21" t="s">
        <v>153</v>
      </c>
      <c r="AJ4515" s="21" t="s">
        <v>1148</v>
      </c>
      <c r="AK4515" s="21">
        <v>58</v>
      </c>
      <c r="AL4515" s="21" t="s">
        <v>2993</v>
      </c>
      <c r="AM4515">
        <v>6.6</v>
      </c>
      <c r="AN4515" s="21">
        <v>5</v>
      </c>
      <c r="AO4515" s="21">
        <v>20</v>
      </c>
      <c r="AP4515" s="21">
        <v>28</v>
      </c>
      <c r="AR4515" s="21" t="s">
        <v>3130</v>
      </c>
    </row>
    <row r="4516" spans="1:44" x14ac:dyDescent="0.2">
      <c r="A4516" t="s">
        <v>2079</v>
      </c>
      <c r="B4516" s="21" t="s">
        <v>1146</v>
      </c>
      <c r="C4516" s="21" t="s">
        <v>1149</v>
      </c>
      <c r="D4516" s="21" t="s">
        <v>798</v>
      </c>
      <c r="E4516" s="21" t="s">
        <v>2078</v>
      </c>
      <c r="G4516" s="27" t="s">
        <v>153</v>
      </c>
      <c r="H4516" s="27" t="s">
        <v>1165</v>
      </c>
      <c r="I4516" s="27" t="s">
        <v>3298</v>
      </c>
      <c r="J4516">
        <v>31.0127777777777</v>
      </c>
      <c r="K4516">
        <v>78.413333333333298</v>
      </c>
      <c r="L4516">
        <v>3250</v>
      </c>
      <c r="M4516" t="s">
        <v>1145</v>
      </c>
      <c r="O4516">
        <v>2007</v>
      </c>
      <c r="U4516" s="21" t="s">
        <v>3279</v>
      </c>
      <c r="V4516" s="9" t="s">
        <v>1247</v>
      </c>
      <c r="W4516">
        <v>2</v>
      </c>
      <c r="X4516" s="9" t="s">
        <v>1201</v>
      </c>
      <c r="Z4516" s="9" t="s">
        <v>3302</v>
      </c>
      <c r="AD4516" t="s">
        <v>1165</v>
      </c>
      <c r="AF4516" t="s">
        <v>153</v>
      </c>
      <c r="AG4516" t="s">
        <v>3299</v>
      </c>
      <c r="AH4516">
        <f t="shared" si="64"/>
        <v>1440</v>
      </c>
      <c r="AI4516" s="21" t="s">
        <v>153</v>
      </c>
      <c r="AJ4516" s="21" t="s">
        <v>1148</v>
      </c>
      <c r="AK4516" s="21">
        <v>56</v>
      </c>
      <c r="AL4516" s="21" t="s">
        <v>2993</v>
      </c>
      <c r="AM4516">
        <v>10</v>
      </c>
      <c r="AN4516" s="21">
        <v>5</v>
      </c>
      <c r="AO4516" s="21">
        <v>20</v>
      </c>
      <c r="AP4516" s="21">
        <v>28</v>
      </c>
      <c r="AR4516" s="21" t="s">
        <v>3130</v>
      </c>
    </row>
    <row r="4517" spans="1:44" x14ac:dyDescent="0.2">
      <c r="A4517" t="s">
        <v>2079</v>
      </c>
      <c r="B4517" s="21" t="s">
        <v>1146</v>
      </c>
      <c r="C4517" s="21" t="s">
        <v>1149</v>
      </c>
      <c r="D4517" s="21" t="s">
        <v>798</v>
      </c>
      <c r="E4517" s="21" t="s">
        <v>2078</v>
      </c>
      <c r="G4517" s="27" t="s">
        <v>153</v>
      </c>
      <c r="H4517" s="27" t="s">
        <v>1165</v>
      </c>
      <c r="I4517" s="27" t="s">
        <v>3298</v>
      </c>
      <c r="J4517">
        <v>31.0127777777777</v>
      </c>
      <c r="K4517">
        <v>78.413333333333298</v>
      </c>
      <c r="L4517">
        <v>3250</v>
      </c>
      <c r="M4517" t="s">
        <v>1145</v>
      </c>
      <c r="O4517">
        <v>2007</v>
      </c>
      <c r="U4517" s="21" t="s">
        <v>3279</v>
      </c>
      <c r="V4517" s="9" t="s">
        <v>1247</v>
      </c>
      <c r="W4517">
        <v>7</v>
      </c>
      <c r="X4517" s="9" t="s">
        <v>1201</v>
      </c>
      <c r="Z4517" s="9" t="s">
        <v>3302</v>
      </c>
      <c r="AD4517" t="s">
        <v>1165</v>
      </c>
      <c r="AF4517" t="s">
        <v>153</v>
      </c>
      <c r="AG4517" t="s">
        <v>3299</v>
      </c>
      <c r="AH4517">
        <f t="shared" si="64"/>
        <v>1440</v>
      </c>
      <c r="AI4517" s="21" t="s">
        <v>153</v>
      </c>
      <c r="AJ4517" s="21" t="s">
        <v>1148</v>
      </c>
      <c r="AK4517" s="21">
        <v>60</v>
      </c>
      <c r="AL4517" s="21" t="s">
        <v>2993</v>
      </c>
      <c r="AM4517">
        <v>10</v>
      </c>
      <c r="AN4517" s="21">
        <v>5</v>
      </c>
      <c r="AO4517" s="21">
        <v>20</v>
      </c>
      <c r="AP4517" s="21">
        <v>28</v>
      </c>
      <c r="AR4517" s="21" t="s">
        <v>3130</v>
      </c>
    </row>
    <row r="4518" spans="1:44" x14ac:dyDescent="0.2">
      <c r="A4518" t="s">
        <v>2079</v>
      </c>
      <c r="B4518" s="21" t="s">
        <v>1146</v>
      </c>
      <c r="C4518" s="21" t="s">
        <v>1149</v>
      </c>
      <c r="D4518" s="21" t="s">
        <v>798</v>
      </c>
      <c r="E4518" s="21" t="s">
        <v>2078</v>
      </c>
      <c r="G4518" s="27" t="s">
        <v>153</v>
      </c>
      <c r="H4518" s="27" t="s">
        <v>1165</v>
      </c>
      <c r="I4518" s="27" t="s">
        <v>3298</v>
      </c>
      <c r="J4518">
        <v>31.0127777777777</v>
      </c>
      <c r="K4518">
        <v>78.413333333333298</v>
      </c>
      <c r="L4518">
        <v>3250</v>
      </c>
      <c r="M4518" t="s">
        <v>1145</v>
      </c>
      <c r="O4518">
        <v>2007</v>
      </c>
      <c r="U4518" s="21" t="s">
        <v>1147</v>
      </c>
      <c r="X4518" s="9" t="s">
        <v>1201</v>
      </c>
      <c r="Z4518" s="9" t="s">
        <v>3300</v>
      </c>
      <c r="AD4518" t="s">
        <v>1165</v>
      </c>
      <c r="AF4518" t="s">
        <v>153</v>
      </c>
      <c r="AG4518" t="s">
        <v>3299</v>
      </c>
      <c r="AH4518">
        <f>1*24*60</f>
        <v>1440</v>
      </c>
      <c r="AI4518" s="21" t="s">
        <v>153</v>
      </c>
      <c r="AJ4518" s="21" t="s">
        <v>1148</v>
      </c>
      <c r="AK4518" s="21">
        <v>65</v>
      </c>
      <c r="AL4518" s="21" t="s">
        <v>2993</v>
      </c>
      <c r="AM4518">
        <v>5.7</v>
      </c>
      <c r="AN4518" s="21">
        <v>5</v>
      </c>
      <c r="AO4518" s="21">
        <v>20</v>
      </c>
      <c r="AP4518" s="21">
        <v>28</v>
      </c>
      <c r="AR4518" s="21" t="s">
        <v>3130</v>
      </c>
    </row>
    <row r="4519" spans="1:44" x14ac:dyDescent="0.2">
      <c r="A4519" t="s">
        <v>2079</v>
      </c>
      <c r="B4519" s="21" t="s">
        <v>1146</v>
      </c>
      <c r="C4519" s="21" t="s">
        <v>1149</v>
      </c>
      <c r="D4519" s="21" t="s">
        <v>798</v>
      </c>
      <c r="E4519" s="21" t="s">
        <v>2078</v>
      </c>
      <c r="G4519" s="27" t="s">
        <v>153</v>
      </c>
      <c r="H4519" s="27" t="s">
        <v>1165</v>
      </c>
      <c r="I4519" s="27" t="s">
        <v>3298</v>
      </c>
      <c r="J4519">
        <v>31.0127777777777</v>
      </c>
      <c r="K4519">
        <v>78.413333333333298</v>
      </c>
      <c r="L4519">
        <v>3250</v>
      </c>
      <c r="M4519" t="s">
        <v>1145</v>
      </c>
      <c r="O4519">
        <v>2007</v>
      </c>
      <c r="U4519" s="21" t="s">
        <v>3279</v>
      </c>
      <c r="V4519" s="9" t="s">
        <v>1247</v>
      </c>
      <c r="W4519">
        <v>1</v>
      </c>
      <c r="X4519" s="9" t="s">
        <v>1201</v>
      </c>
      <c r="Z4519" s="9" t="s">
        <v>3300</v>
      </c>
      <c r="AD4519" t="s">
        <v>1165</v>
      </c>
      <c r="AF4519" t="s">
        <v>153</v>
      </c>
      <c r="AG4519" t="s">
        <v>3299</v>
      </c>
      <c r="AH4519">
        <f t="shared" si="64"/>
        <v>1440</v>
      </c>
      <c r="AI4519" s="21" t="s">
        <v>153</v>
      </c>
      <c r="AJ4519" s="21" t="s">
        <v>1148</v>
      </c>
      <c r="AK4519" s="21">
        <v>22</v>
      </c>
      <c r="AL4519" s="21" t="s">
        <v>2993</v>
      </c>
      <c r="AM4519">
        <v>8.6</v>
      </c>
      <c r="AN4519" s="21">
        <v>5</v>
      </c>
      <c r="AO4519" s="21">
        <v>20</v>
      </c>
      <c r="AP4519" s="21">
        <v>28</v>
      </c>
      <c r="AR4519" s="21" t="s">
        <v>3130</v>
      </c>
    </row>
    <row r="4520" spans="1:44" x14ac:dyDescent="0.2">
      <c r="A4520" t="s">
        <v>2079</v>
      </c>
      <c r="B4520" s="21" t="s">
        <v>1146</v>
      </c>
      <c r="C4520" s="21" t="s">
        <v>1149</v>
      </c>
      <c r="D4520" s="21" t="s">
        <v>798</v>
      </c>
      <c r="E4520" s="21" t="s">
        <v>2078</v>
      </c>
      <c r="G4520" s="27" t="s">
        <v>153</v>
      </c>
      <c r="H4520" s="27" t="s">
        <v>1165</v>
      </c>
      <c r="I4520" s="27" t="s">
        <v>3298</v>
      </c>
      <c r="J4520">
        <v>31.0127777777777</v>
      </c>
      <c r="K4520">
        <v>78.413333333333298</v>
      </c>
      <c r="L4520">
        <v>3250</v>
      </c>
      <c r="M4520" t="s">
        <v>1145</v>
      </c>
      <c r="O4520">
        <v>2007</v>
      </c>
      <c r="U4520" s="21" t="s">
        <v>3279</v>
      </c>
      <c r="V4520" s="9" t="s">
        <v>1247</v>
      </c>
      <c r="W4520">
        <v>2</v>
      </c>
      <c r="X4520" s="9" t="s">
        <v>1201</v>
      </c>
      <c r="Z4520" s="9" t="s">
        <v>3300</v>
      </c>
      <c r="AD4520" t="s">
        <v>1165</v>
      </c>
      <c r="AF4520" t="s">
        <v>153</v>
      </c>
      <c r="AG4520" t="s">
        <v>3299</v>
      </c>
      <c r="AH4520">
        <f t="shared" si="64"/>
        <v>1440</v>
      </c>
      <c r="AI4520" s="21" t="s">
        <v>153</v>
      </c>
      <c r="AJ4520" s="21" t="s">
        <v>1148</v>
      </c>
      <c r="AK4520" s="21">
        <v>38</v>
      </c>
      <c r="AL4520" s="21" t="s">
        <v>2993</v>
      </c>
      <c r="AM4520">
        <v>9.6</v>
      </c>
      <c r="AN4520" s="21">
        <v>5</v>
      </c>
      <c r="AO4520" s="21">
        <v>20</v>
      </c>
      <c r="AP4520" s="21">
        <v>28</v>
      </c>
      <c r="AR4520" s="21" t="s">
        <v>3130</v>
      </c>
    </row>
    <row r="4521" spans="1:44" x14ac:dyDescent="0.2">
      <c r="A4521" t="s">
        <v>2079</v>
      </c>
      <c r="B4521" s="21" t="s">
        <v>1146</v>
      </c>
      <c r="C4521" s="21" t="s">
        <v>1149</v>
      </c>
      <c r="D4521" s="21" t="s">
        <v>798</v>
      </c>
      <c r="E4521" s="21" t="s">
        <v>2078</v>
      </c>
      <c r="G4521" s="27" t="s">
        <v>153</v>
      </c>
      <c r="H4521" s="27" t="s">
        <v>1165</v>
      </c>
      <c r="I4521" s="27" t="s">
        <v>3298</v>
      </c>
      <c r="J4521">
        <v>31.0127777777777</v>
      </c>
      <c r="K4521">
        <v>78.413333333333298</v>
      </c>
      <c r="L4521">
        <v>3250</v>
      </c>
      <c r="M4521" t="s">
        <v>1145</v>
      </c>
      <c r="O4521">
        <v>2007</v>
      </c>
      <c r="U4521" s="21" t="s">
        <v>3279</v>
      </c>
      <c r="V4521" s="9" t="s">
        <v>1247</v>
      </c>
      <c r="W4521">
        <v>7</v>
      </c>
      <c r="X4521" s="9" t="s">
        <v>1201</v>
      </c>
      <c r="Z4521" s="9" t="s">
        <v>3300</v>
      </c>
      <c r="AD4521" t="s">
        <v>1165</v>
      </c>
      <c r="AF4521" t="s">
        <v>153</v>
      </c>
      <c r="AG4521" t="s">
        <v>3299</v>
      </c>
      <c r="AH4521">
        <f t="shared" si="64"/>
        <v>1440</v>
      </c>
      <c r="AI4521" s="21" t="s">
        <v>153</v>
      </c>
      <c r="AJ4521" s="21" t="s">
        <v>1148</v>
      </c>
      <c r="AK4521" s="21">
        <v>24</v>
      </c>
      <c r="AL4521" s="21" t="s">
        <v>2993</v>
      </c>
      <c r="AM4521">
        <v>7.4</v>
      </c>
      <c r="AN4521" s="21">
        <v>5</v>
      </c>
      <c r="AO4521" s="21">
        <v>20</v>
      </c>
      <c r="AP4521" s="21">
        <v>28</v>
      </c>
      <c r="AR4521" s="21" t="s">
        <v>3130</v>
      </c>
    </row>
    <row r="4522" spans="1:44" x14ac:dyDescent="0.2">
      <c r="A4522" t="s">
        <v>2079</v>
      </c>
      <c r="B4522" s="21" t="s">
        <v>1146</v>
      </c>
      <c r="C4522" s="21" t="s">
        <v>1149</v>
      </c>
      <c r="D4522" s="21" t="s">
        <v>798</v>
      </c>
      <c r="E4522" s="21" t="s">
        <v>2078</v>
      </c>
      <c r="G4522" s="27" t="s">
        <v>153</v>
      </c>
      <c r="H4522" s="27" t="s">
        <v>1165</v>
      </c>
      <c r="I4522" s="27" t="s">
        <v>3303</v>
      </c>
      <c r="J4522">
        <v>31.121111111111102</v>
      </c>
      <c r="K4522">
        <v>78.741111111111096</v>
      </c>
      <c r="L4522">
        <v>3065</v>
      </c>
      <c r="M4522" t="s">
        <v>1145</v>
      </c>
      <c r="O4522">
        <v>2007</v>
      </c>
      <c r="U4522" s="21" t="s">
        <v>1147</v>
      </c>
      <c r="X4522" s="9" t="s">
        <v>1291</v>
      </c>
      <c r="Z4522">
        <v>24</v>
      </c>
      <c r="AD4522" t="s">
        <v>1165</v>
      </c>
      <c r="AF4522" t="s">
        <v>153</v>
      </c>
      <c r="AG4522" t="s">
        <v>3299</v>
      </c>
      <c r="AH4522">
        <f>1*24*60</f>
        <v>1440</v>
      </c>
      <c r="AI4522" s="21" t="s">
        <v>153</v>
      </c>
      <c r="AJ4522" s="21" t="s">
        <v>1148</v>
      </c>
      <c r="AK4522" s="21">
        <v>54</v>
      </c>
      <c r="AL4522" s="21" t="s">
        <v>2993</v>
      </c>
      <c r="AM4522">
        <v>3.6</v>
      </c>
      <c r="AN4522" s="21">
        <v>5</v>
      </c>
      <c r="AO4522" s="21">
        <v>20</v>
      </c>
      <c r="AP4522" s="21">
        <v>28</v>
      </c>
      <c r="AR4522" s="21" t="s">
        <v>3130</v>
      </c>
    </row>
    <row r="4523" spans="1:44" x14ac:dyDescent="0.2">
      <c r="A4523" t="s">
        <v>2079</v>
      </c>
      <c r="B4523" s="21" t="s">
        <v>1146</v>
      </c>
      <c r="C4523" s="21" t="s">
        <v>1149</v>
      </c>
      <c r="D4523" s="21" t="s">
        <v>798</v>
      </c>
      <c r="E4523" s="21" t="s">
        <v>2078</v>
      </c>
      <c r="G4523" s="27" t="s">
        <v>153</v>
      </c>
      <c r="H4523" s="27" t="s">
        <v>1165</v>
      </c>
      <c r="I4523" s="27" t="s">
        <v>3303</v>
      </c>
      <c r="J4523">
        <v>31.121111111111102</v>
      </c>
      <c r="K4523">
        <v>78.741111111111096</v>
      </c>
      <c r="L4523">
        <v>3065</v>
      </c>
      <c r="M4523" t="s">
        <v>1145</v>
      </c>
      <c r="O4523">
        <v>2007</v>
      </c>
      <c r="U4523" s="21" t="s">
        <v>3279</v>
      </c>
      <c r="V4523" s="9" t="s">
        <v>1247</v>
      </c>
      <c r="W4523">
        <v>1</v>
      </c>
      <c r="X4523" s="9" t="s">
        <v>1291</v>
      </c>
      <c r="Z4523">
        <v>24</v>
      </c>
      <c r="AD4523" t="s">
        <v>1165</v>
      </c>
      <c r="AF4523" t="s">
        <v>153</v>
      </c>
      <c r="AG4523" t="s">
        <v>3299</v>
      </c>
      <c r="AH4523">
        <f t="shared" ref="AH4523:AH4545" si="65">1*24*60</f>
        <v>1440</v>
      </c>
      <c r="AI4523" s="21" t="s">
        <v>153</v>
      </c>
      <c r="AJ4523" s="21" t="s">
        <v>1148</v>
      </c>
      <c r="AK4523" s="21">
        <v>48</v>
      </c>
      <c r="AL4523" s="21" t="s">
        <v>2993</v>
      </c>
      <c r="AM4523">
        <v>8</v>
      </c>
      <c r="AN4523" s="21">
        <v>5</v>
      </c>
      <c r="AO4523" s="21">
        <v>20</v>
      </c>
      <c r="AP4523" s="21">
        <v>28</v>
      </c>
      <c r="AR4523" s="21" t="s">
        <v>3130</v>
      </c>
    </row>
    <row r="4524" spans="1:44" x14ac:dyDescent="0.2">
      <c r="A4524" t="s">
        <v>2079</v>
      </c>
      <c r="B4524" s="21" t="s">
        <v>1146</v>
      </c>
      <c r="C4524" s="21" t="s">
        <v>1149</v>
      </c>
      <c r="D4524" s="21" t="s">
        <v>798</v>
      </c>
      <c r="E4524" s="21" t="s">
        <v>2078</v>
      </c>
      <c r="G4524" s="27" t="s">
        <v>153</v>
      </c>
      <c r="H4524" s="27" t="s">
        <v>1165</v>
      </c>
      <c r="I4524" s="27" t="s">
        <v>3303</v>
      </c>
      <c r="J4524">
        <v>31.121111111111102</v>
      </c>
      <c r="K4524">
        <v>78.741111111111096</v>
      </c>
      <c r="L4524">
        <v>3065</v>
      </c>
      <c r="M4524" t="s">
        <v>1145</v>
      </c>
      <c r="O4524">
        <v>2007</v>
      </c>
      <c r="U4524" s="21" t="s">
        <v>3279</v>
      </c>
      <c r="V4524" s="9" t="s">
        <v>1247</v>
      </c>
      <c r="W4524">
        <v>2</v>
      </c>
      <c r="X4524" s="9" t="s">
        <v>1291</v>
      </c>
      <c r="Z4524">
        <v>24</v>
      </c>
      <c r="AD4524" t="s">
        <v>1165</v>
      </c>
      <c r="AF4524" t="s">
        <v>153</v>
      </c>
      <c r="AG4524" t="s">
        <v>3299</v>
      </c>
      <c r="AH4524">
        <f t="shared" si="65"/>
        <v>1440</v>
      </c>
      <c r="AI4524" s="21" t="s">
        <v>153</v>
      </c>
      <c r="AJ4524" s="21" t="s">
        <v>1148</v>
      </c>
      <c r="AK4524" s="21">
        <v>34</v>
      </c>
      <c r="AL4524" s="21" t="s">
        <v>2993</v>
      </c>
      <c r="AM4524">
        <v>5</v>
      </c>
      <c r="AN4524" s="21">
        <v>5</v>
      </c>
      <c r="AO4524" s="21">
        <v>20</v>
      </c>
      <c r="AP4524" s="21">
        <v>28</v>
      </c>
      <c r="AR4524" s="21" t="s">
        <v>3130</v>
      </c>
    </row>
    <row r="4525" spans="1:44" x14ac:dyDescent="0.2">
      <c r="A4525" t="s">
        <v>2079</v>
      </c>
      <c r="B4525" s="21" t="s">
        <v>1146</v>
      </c>
      <c r="C4525" s="21" t="s">
        <v>1149</v>
      </c>
      <c r="D4525" s="21" t="s">
        <v>798</v>
      </c>
      <c r="E4525" s="21" t="s">
        <v>2078</v>
      </c>
      <c r="G4525" s="27" t="s">
        <v>153</v>
      </c>
      <c r="H4525" s="27" t="s">
        <v>1165</v>
      </c>
      <c r="I4525" s="27" t="s">
        <v>3303</v>
      </c>
      <c r="J4525">
        <v>31.121111111111102</v>
      </c>
      <c r="K4525">
        <v>78.741111111111096</v>
      </c>
      <c r="L4525">
        <v>3065</v>
      </c>
      <c r="M4525" t="s">
        <v>1145</v>
      </c>
      <c r="O4525">
        <v>2007</v>
      </c>
      <c r="U4525" s="21" t="s">
        <v>3279</v>
      </c>
      <c r="V4525" s="9" t="s">
        <v>1247</v>
      </c>
      <c r="W4525">
        <v>7</v>
      </c>
      <c r="X4525" s="9" t="s">
        <v>1291</v>
      </c>
      <c r="Z4525">
        <v>24</v>
      </c>
      <c r="AD4525" t="s">
        <v>1165</v>
      </c>
      <c r="AF4525" t="s">
        <v>153</v>
      </c>
      <c r="AG4525" t="s">
        <v>3299</v>
      </c>
      <c r="AH4525">
        <f t="shared" si="65"/>
        <v>1440</v>
      </c>
      <c r="AI4525" s="21" t="s">
        <v>153</v>
      </c>
      <c r="AJ4525" s="21" t="s">
        <v>1148</v>
      </c>
      <c r="AK4525" s="21">
        <v>46</v>
      </c>
      <c r="AL4525" s="21" t="s">
        <v>2993</v>
      </c>
      <c r="AM4525">
        <v>9.1999999999999993</v>
      </c>
      <c r="AN4525" s="21">
        <v>5</v>
      </c>
      <c r="AO4525" s="21">
        <v>20</v>
      </c>
      <c r="AP4525" s="21">
        <v>28</v>
      </c>
      <c r="AR4525" s="21" t="s">
        <v>3130</v>
      </c>
    </row>
    <row r="4526" spans="1:44" x14ac:dyDescent="0.2">
      <c r="A4526" t="s">
        <v>2079</v>
      </c>
      <c r="B4526" s="21" t="s">
        <v>1146</v>
      </c>
      <c r="C4526" s="21" t="s">
        <v>1149</v>
      </c>
      <c r="D4526" s="21" t="s">
        <v>798</v>
      </c>
      <c r="E4526" s="21" t="s">
        <v>2078</v>
      </c>
      <c r="G4526" s="27" t="s">
        <v>153</v>
      </c>
      <c r="H4526" s="27" t="s">
        <v>1165</v>
      </c>
      <c r="I4526" s="27" t="s">
        <v>3303</v>
      </c>
      <c r="J4526">
        <v>31.121111111111102</v>
      </c>
      <c r="K4526">
        <v>78.741111111111096</v>
      </c>
      <c r="L4526">
        <v>3065</v>
      </c>
      <c r="M4526" t="s">
        <v>1145</v>
      </c>
      <c r="O4526">
        <v>2007</v>
      </c>
      <c r="U4526" s="21" t="s">
        <v>1147</v>
      </c>
      <c r="X4526" s="9" t="s">
        <v>1291</v>
      </c>
      <c r="Z4526">
        <v>0</v>
      </c>
      <c r="AD4526" t="s">
        <v>1165</v>
      </c>
      <c r="AF4526" t="s">
        <v>153</v>
      </c>
      <c r="AG4526" t="s">
        <v>3299</v>
      </c>
      <c r="AH4526">
        <f>1*24*60</f>
        <v>1440</v>
      </c>
      <c r="AI4526" s="21" t="s">
        <v>153</v>
      </c>
      <c r="AJ4526" s="21" t="s">
        <v>1148</v>
      </c>
      <c r="AK4526" s="21">
        <v>60</v>
      </c>
      <c r="AL4526" s="21" t="s">
        <v>2993</v>
      </c>
      <c r="AM4526">
        <v>5.7</v>
      </c>
      <c r="AN4526" s="21">
        <v>5</v>
      </c>
      <c r="AO4526" s="21">
        <v>20</v>
      </c>
      <c r="AP4526" s="21">
        <v>28</v>
      </c>
      <c r="AR4526" s="21" t="s">
        <v>3130</v>
      </c>
    </row>
    <row r="4527" spans="1:44" x14ac:dyDescent="0.2">
      <c r="A4527" t="s">
        <v>2079</v>
      </c>
      <c r="B4527" s="21" t="s">
        <v>1146</v>
      </c>
      <c r="C4527" s="21" t="s">
        <v>1149</v>
      </c>
      <c r="D4527" s="21" t="s">
        <v>798</v>
      </c>
      <c r="E4527" s="21" t="s">
        <v>2078</v>
      </c>
      <c r="G4527" s="27" t="s">
        <v>153</v>
      </c>
      <c r="H4527" s="27" t="s">
        <v>1165</v>
      </c>
      <c r="I4527" s="27" t="s">
        <v>3303</v>
      </c>
      <c r="J4527">
        <v>31.121111111111102</v>
      </c>
      <c r="K4527">
        <v>78.741111111111096</v>
      </c>
      <c r="L4527">
        <v>3065</v>
      </c>
      <c r="M4527" t="s">
        <v>1145</v>
      </c>
      <c r="O4527">
        <v>2007</v>
      </c>
      <c r="U4527" s="21" t="s">
        <v>3279</v>
      </c>
      <c r="V4527" s="9" t="s">
        <v>1247</v>
      </c>
      <c r="W4527">
        <v>1</v>
      </c>
      <c r="X4527" s="9" t="s">
        <v>1291</v>
      </c>
      <c r="Z4527">
        <v>0</v>
      </c>
      <c r="AD4527" t="s">
        <v>1165</v>
      </c>
      <c r="AF4527" t="s">
        <v>153</v>
      </c>
      <c r="AG4527" t="s">
        <v>3299</v>
      </c>
      <c r="AH4527">
        <f t="shared" si="65"/>
        <v>1440</v>
      </c>
      <c r="AI4527" s="21" t="s">
        <v>153</v>
      </c>
      <c r="AJ4527" s="21" t="s">
        <v>1148</v>
      </c>
      <c r="AK4527" s="21">
        <v>34</v>
      </c>
      <c r="AL4527" s="21" t="s">
        <v>2993</v>
      </c>
      <c r="AM4527">
        <v>5</v>
      </c>
      <c r="AN4527" s="21">
        <v>5</v>
      </c>
      <c r="AO4527" s="21">
        <v>20</v>
      </c>
      <c r="AP4527" s="21">
        <v>28</v>
      </c>
      <c r="AR4527" s="21" t="s">
        <v>3130</v>
      </c>
    </row>
    <row r="4528" spans="1:44" x14ac:dyDescent="0.2">
      <c r="A4528" t="s">
        <v>2079</v>
      </c>
      <c r="B4528" s="21" t="s">
        <v>1146</v>
      </c>
      <c r="C4528" s="21" t="s">
        <v>1149</v>
      </c>
      <c r="D4528" s="21" t="s">
        <v>798</v>
      </c>
      <c r="E4528" s="21" t="s">
        <v>2078</v>
      </c>
      <c r="G4528" s="27" t="s">
        <v>153</v>
      </c>
      <c r="H4528" s="27" t="s">
        <v>1165</v>
      </c>
      <c r="I4528" s="27" t="s">
        <v>3303</v>
      </c>
      <c r="J4528">
        <v>31.121111111111102</v>
      </c>
      <c r="K4528">
        <v>78.741111111111096</v>
      </c>
      <c r="L4528">
        <v>3065</v>
      </c>
      <c r="M4528" t="s">
        <v>1145</v>
      </c>
      <c r="O4528">
        <v>2007</v>
      </c>
      <c r="U4528" s="21" t="s">
        <v>3279</v>
      </c>
      <c r="V4528" s="9" t="s">
        <v>1247</v>
      </c>
      <c r="W4528">
        <v>2</v>
      </c>
      <c r="X4528" s="9" t="s">
        <v>1291</v>
      </c>
      <c r="Z4528">
        <v>0</v>
      </c>
      <c r="AD4528" t="s">
        <v>1165</v>
      </c>
      <c r="AF4528" t="s">
        <v>153</v>
      </c>
      <c r="AG4528" t="s">
        <v>3299</v>
      </c>
      <c r="AH4528">
        <f t="shared" si="65"/>
        <v>1440</v>
      </c>
      <c r="AI4528" s="21" t="s">
        <v>153</v>
      </c>
      <c r="AJ4528" s="21" t="s">
        <v>1148</v>
      </c>
      <c r="AK4528" s="21">
        <v>26</v>
      </c>
      <c r="AL4528" s="21" t="s">
        <v>2993</v>
      </c>
      <c r="AM4528">
        <v>5</v>
      </c>
      <c r="AN4528" s="21">
        <v>5</v>
      </c>
      <c r="AO4528" s="21">
        <v>20</v>
      </c>
      <c r="AP4528" s="21">
        <v>28</v>
      </c>
      <c r="AR4528" s="21" t="s">
        <v>3130</v>
      </c>
    </row>
    <row r="4529" spans="1:44" x14ac:dyDescent="0.2">
      <c r="A4529" t="s">
        <v>2079</v>
      </c>
      <c r="B4529" s="21" t="s">
        <v>1146</v>
      </c>
      <c r="C4529" s="21" t="s">
        <v>1149</v>
      </c>
      <c r="D4529" s="21" t="s">
        <v>798</v>
      </c>
      <c r="E4529" s="21" t="s">
        <v>2078</v>
      </c>
      <c r="G4529" s="27" t="s">
        <v>153</v>
      </c>
      <c r="H4529" s="27" t="s">
        <v>1165</v>
      </c>
      <c r="I4529" s="27" t="s">
        <v>3303</v>
      </c>
      <c r="J4529">
        <v>31.121111111111102</v>
      </c>
      <c r="K4529">
        <v>78.741111111111096</v>
      </c>
      <c r="L4529">
        <v>3065</v>
      </c>
      <c r="M4529" t="s">
        <v>1145</v>
      </c>
      <c r="O4529">
        <v>2007</v>
      </c>
      <c r="U4529" s="21" t="s">
        <v>3279</v>
      </c>
      <c r="V4529" s="9" t="s">
        <v>1247</v>
      </c>
      <c r="W4529">
        <v>7</v>
      </c>
      <c r="X4529" s="9" t="s">
        <v>1291</v>
      </c>
      <c r="Z4529">
        <v>0</v>
      </c>
      <c r="AD4529" t="s">
        <v>1165</v>
      </c>
      <c r="AF4529" t="s">
        <v>153</v>
      </c>
      <c r="AG4529" t="s">
        <v>3299</v>
      </c>
      <c r="AH4529">
        <f t="shared" si="65"/>
        <v>1440</v>
      </c>
      <c r="AI4529" s="21" t="s">
        <v>153</v>
      </c>
      <c r="AJ4529" s="21" t="s">
        <v>1148</v>
      </c>
      <c r="AK4529" s="21">
        <v>46</v>
      </c>
      <c r="AL4529" s="21" t="s">
        <v>2993</v>
      </c>
      <c r="AM4529">
        <v>6.7</v>
      </c>
      <c r="AN4529" s="21">
        <v>5</v>
      </c>
      <c r="AO4529" s="21">
        <v>20</v>
      </c>
      <c r="AP4529" s="21">
        <v>28</v>
      </c>
      <c r="AR4529" s="21" t="s">
        <v>3130</v>
      </c>
    </row>
    <row r="4530" spans="1:44" x14ac:dyDescent="0.2">
      <c r="A4530" t="s">
        <v>2079</v>
      </c>
      <c r="B4530" s="21" t="s">
        <v>1146</v>
      </c>
      <c r="C4530" s="21" t="s">
        <v>1149</v>
      </c>
      <c r="D4530" s="21" t="s">
        <v>798</v>
      </c>
      <c r="E4530" s="21" t="s">
        <v>2078</v>
      </c>
      <c r="G4530" s="27" t="s">
        <v>153</v>
      </c>
      <c r="H4530" s="27" t="s">
        <v>1165</v>
      </c>
      <c r="I4530" s="27" t="s">
        <v>3303</v>
      </c>
      <c r="J4530">
        <v>31.121111111111102</v>
      </c>
      <c r="K4530">
        <v>78.741111111111096</v>
      </c>
      <c r="L4530">
        <v>3065</v>
      </c>
      <c r="M4530" t="s">
        <v>1145</v>
      </c>
      <c r="O4530">
        <v>2007</v>
      </c>
      <c r="U4530" s="21" t="s">
        <v>1147</v>
      </c>
      <c r="X4530" s="9" t="s">
        <v>1291</v>
      </c>
      <c r="Z4530" s="9" t="s">
        <v>3300</v>
      </c>
      <c r="AD4530" t="s">
        <v>1165</v>
      </c>
      <c r="AF4530" t="s">
        <v>153</v>
      </c>
      <c r="AG4530" t="s">
        <v>3299</v>
      </c>
      <c r="AH4530">
        <f>1*24*60</f>
        <v>1440</v>
      </c>
      <c r="AI4530" s="21" t="s">
        <v>153</v>
      </c>
      <c r="AJ4530" s="21" t="s">
        <v>1148</v>
      </c>
      <c r="AK4530" s="21">
        <v>33</v>
      </c>
      <c r="AL4530" s="21" t="s">
        <v>2993</v>
      </c>
      <c r="AM4530">
        <v>5.8</v>
      </c>
      <c r="AN4530" s="21">
        <v>5</v>
      </c>
      <c r="AO4530" s="21">
        <v>20</v>
      </c>
      <c r="AP4530" s="21">
        <v>28</v>
      </c>
      <c r="AR4530" s="21" t="s">
        <v>3130</v>
      </c>
    </row>
    <row r="4531" spans="1:44" x14ac:dyDescent="0.2">
      <c r="A4531" t="s">
        <v>2079</v>
      </c>
      <c r="B4531" s="21" t="s">
        <v>1146</v>
      </c>
      <c r="C4531" s="21" t="s">
        <v>1149</v>
      </c>
      <c r="D4531" s="21" t="s">
        <v>798</v>
      </c>
      <c r="E4531" s="21" t="s">
        <v>2078</v>
      </c>
      <c r="G4531" s="27" t="s">
        <v>153</v>
      </c>
      <c r="H4531" s="27" t="s">
        <v>1165</v>
      </c>
      <c r="I4531" s="27" t="s">
        <v>3303</v>
      </c>
      <c r="J4531">
        <v>31.121111111111102</v>
      </c>
      <c r="K4531">
        <v>78.741111111111096</v>
      </c>
      <c r="L4531">
        <v>3065</v>
      </c>
      <c r="M4531" t="s">
        <v>1145</v>
      </c>
      <c r="O4531">
        <v>2007</v>
      </c>
      <c r="U4531" s="21" t="s">
        <v>3279</v>
      </c>
      <c r="V4531" s="9" t="s">
        <v>1247</v>
      </c>
      <c r="W4531">
        <v>1</v>
      </c>
      <c r="X4531" s="9" t="s">
        <v>1291</v>
      </c>
      <c r="Z4531" s="9" t="s">
        <v>3300</v>
      </c>
      <c r="AD4531" t="s">
        <v>1165</v>
      </c>
      <c r="AF4531" t="s">
        <v>153</v>
      </c>
      <c r="AG4531" t="s">
        <v>3299</v>
      </c>
      <c r="AH4531">
        <f t="shared" si="65"/>
        <v>1440</v>
      </c>
      <c r="AI4531" s="21" t="s">
        <v>153</v>
      </c>
      <c r="AJ4531" s="21" t="s">
        <v>1148</v>
      </c>
      <c r="AK4531" s="21">
        <v>12</v>
      </c>
      <c r="AL4531" s="21" t="s">
        <v>2993</v>
      </c>
      <c r="AM4531">
        <v>3.7</v>
      </c>
      <c r="AN4531" s="21">
        <v>5</v>
      </c>
      <c r="AO4531" s="21">
        <v>20</v>
      </c>
      <c r="AP4531" s="21">
        <v>28</v>
      </c>
      <c r="AR4531" s="21" t="s">
        <v>3130</v>
      </c>
    </row>
    <row r="4532" spans="1:44" x14ac:dyDescent="0.2">
      <c r="A4532" t="s">
        <v>2079</v>
      </c>
      <c r="B4532" s="21" t="s">
        <v>1146</v>
      </c>
      <c r="C4532" s="21" t="s">
        <v>1149</v>
      </c>
      <c r="D4532" s="21" t="s">
        <v>798</v>
      </c>
      <c r="E4532" s="21" t="s">
        <v>2078</v>
      </c>
      <c r="G4532" s="27" t="s">
        <v>153</v>
      </c>
      <c r="H4532" s="27" t="s">
        <v>1165</v>
      </c>
      <c r="I4532" s="27" t="s">
        <v>3303</v>
      </c>
      <c r="J4532">
        <v>31.121111111111102</v>
      </c>
      <c r="K4532">
        <v>78.741111111111096</v>
      </c>
      <c r="L4532">
        <v>3065</v>
      </c>
      <c r="M4532" t="s">
        <v>1145</v>
      </c>
      <c r="O4532">
        <v>2007</v>
      </c>
      <c r="U4532" s="21" t="s">
        <v>3279</v>
      </c>
      <c r="V4532" s="9" t="s">
        <v>1247</v>
      </c>
      <c r="W4532">
        <v>2</v>
      </c>
      <c r="X4532" s="9" t="s">
        <v>1291</v>
      </c>
      <c r="Z4532" s="9" t="s">
        <v>3300</v>
      </c>
      <c r="AD4532" t="s">
        <v>1165</v>
      </c>
      <c r="AF4532" t="s">
        <v>153</v>
      </c>
      <c r="AG4532" t="s">
        <v>3299</v>
      </c>
      <c r="AH4532">
        <f t="shared" si="65"/>
        <v>1440</v>
      </c>
      <c r="AI4532" s="21" t="s">
        <v>153</v>
      </c>
      <c r="AJ4532" s="21" t="s">
        <v>1148</v>
      </c>
      <c r="AK4532" s="21">
        <v>22</v>
      </c>
      <c r="AL4532" s="21" t="s">
        <v>2993</v>
      </c>
      <c r="AM4532">
        <v>5.8</v>
      </c>
      <c r="AN4532" s="21">
        <v>5</v>
      </c>
      <c r="AO4532" s="21">
        <v>20</v>
      </c>
      <c r="AP4532" s="21">
        <v>28</v>
      </c>
      <c r="AR4532" s="21" t="s">
        <v>3130</v>
      </c>
    </row>
    <row r="4533" spans="1:44" x14ac:dyDescent="0.2">
      <c r="A4533" t="s">
        <v>2079</v>
      </c>
      <c r="B4533" s="21" t="s">
        <v>1146</v>
      </c>
      <c r="C4533" s="21" t="s">
        <v>1149</v>
      </c>
      <c r="D4533" s="21" t="s">
        <v>798</v>
      </c>
      <c r="E4533" s="21" t="s">
        <v>2078</v>
      </c>
      <c r="G4533" s="27" t="s">
        <v>153</v>
      </c>
      <c r="H4533" s="27" t="s">
        <v>1165</v>
      </c>
      <c r="I4533" s="27" t="s">
        <v>3303</v>
      </c>
      <c r="J4533">
        <v>31.121111111111102</v>
      </c>
      <c r="K4533">
        <v>78.741111111111096</v>
      </c>
      <c r="L4533">
        <v>3065</v>
      </c>
      <c r="M4533" t="s">
        <v>1145</v>
      </c>
      <c r="O4533">
        <v>2007</v>
      </c>
      <c r="U4533" s="21" t="s">
        <v>3279</v>
      </c>
      <c r="V4533" s="9" t="s">
        <v>1247</v>
      </c>
      <c r="W4533">
        <v>7</v>
      </c>
      <c r="X4533" s="9" t="s">
        <v>1291</v>
      </c>
      <c r="Z4533" s="9" t="s">
        <v>3300</v>
      </c>
      <c r="AD4533" t="s">
        <v>1165</v>
      </c>
      <c r="AF4533" t="s">
        <v>153</v>
      </c>
      <c r="AG4533" t="s">
        <v>3299</v>
      </c>
      <c r="AH4533">
        <f t="shared" si="65"/>
        <v>1440</v>
      </c>
      <c r="AI4533" s="21" t="s">
        <v>153</v>
      </c>
      <c r="AJ4533" s="21" t="s">
        <v>1148</v>
      </c>
      <c r="AK4533" s="21">
        <v>10</v>
      </c>
      <c r="AL4533" s="21" t="s">
        <v>2993</v>
      </c>
      <c r="AM4533">
        <v>3.1</v>
      </c>
      <c r="AN4533" s="21">
        <v>5</v>
      </c>
      <c r="AO4533" s="21">
        <v>20</v>
      </c>
      <c r="AP4533" s="21">
        <v>28</v>
      </c>
      <c r="AR4533" s="21" t="s">
        <v>3130</v>
      </c>
    </row>
    <row r="4534" spans="1:44" x14ac:dyDescent="0.2">
      <c r="A4534" t="s">
        <v>2079</v>
      </c>
      <c r="B4534" s="21" t="s">
        <v>1146</v>
      </c>
      <c r="C4534" s="21" t="s">
        <v>1149</v>
      </c>
      <c r="D4534" s="21" t="s">
        <v>798</v>
      </c>
      <c r="E4534" s="21" t="s">
        <v>2078</v>
      </c>
      <c r="G4534" s="27" t="s">
        <v>153</v>
      </c>
      <c r="H4534" s="27" t="s">
        <v>1165</v>
      </c>
      <c r="I4534" s="27" t="s">
        <v>3303</v>
      </c>
      <c r="J4534">
        <v>31.121111111111102</v>
      </c>
      <c r="K4534">
        <v>78.741111111111096</v>
      </c>
      <c r="L4534">
        <v>3065</v>
      </c>
      <c r="M4534" t="s">
        <v>1145</v>
      </c>
      <c r="O4534">
        <v>2007</v>
      </c>
      <c r="U4534" s="21" t="s">
        <v>1147</v>
      </c>
      <c r="X4534" s="9" t="s">
        <v>1201</v>
      </c>
      <c r="Z4534" s="9" t="s">
        <v>3301</v>
      </c>
      <c r="AD4534" t="s">
        <v>1165</v>
      </c>
      <c r="AF4534" t="s">
        <v>153</v>
      </c>
      <c r="AG4534" t="s">
        <v>3299</v>
      </c>
      <c r="AH4534">
        <f>1*24*60</f>
        <v>1440</v>
      </c>
      <c r="AI4534" s="21" t="s">
        <v>153</v>
      </c>
      <c r="AJ4534" s="21" t="s">
        <v>1148</v>
      </c>
      <c r="AK4534" s="21">
        <v>48</v>
      </c>
      <c r="AL4534" s="21" t="s">
        <v>2993</v>
      </c>
      <c r="AM4534">
        <v>9.8000000000000007</v>
      </c>
      <c r="AN4534" s="21">
        <v>5</v>
      </c>
      <c r="AO4534" s="21">
        <v>20</v>
      </c>
      <c r="AP4534" s="21">
        <v>28</v>
      </c>
      <c r="AR4534" s="21" t="s">
        <v>3130</v>
      </c>
    </row>
    <row r="4535" spans="1:44" x14ac:dyDescent="0.2">
      <c r="A4535" t="s">
        <v>2079</v>
      </c>
      <c r="B4535" s="21" t="s">
        <v>1146</v>
      </c>
      <c r="C4535" s="21" t="s">
        <v>1149</v>
      </c>
      <c r="D4535" s="21" t="s">
        <v>798</v>
      </c>
      <c r="E4535" s="21" t="s">
        <v>2078</v>
      </c>
      <c r="G4535" s="27" t="s">
        <v>153</v>
      </c>
      <c r="H4535" s="27" t="s">
        <v>1165</v>
      </c>
      <c r="I4535" s="27" t="s">
        <v>3303</v>
      </c>
      <c r="J4535">
        <v>31.121111111111102</v>
      </c>
      <c r="K4535">
        <v>78.741111111111096</v>
      </c>
      <c r="L4535">
        <v>3065</v>
      </c>
      <c r="M4535" t="s">
        <v>1145</v>
      </c>
      <c r="O4535">
        <v>2007</v>
      </c>
      <c r="U4535" s="21" t="s">
        <v>3279</v>
      </c>
      <c r="V4535" s="9" t="s">
        <v>1247</v>
      </c>
      <c r="W4535">
        <v>1</v>
      </c>
      <c r="X4535" s="9" t="s">
        <v>1201</v>
      </c>
      <c r="Z4535" s="9" t="s">
        <v>3301</v>
      </c>
      <c r="AD4535" t="s">
        <v>1165</v>
      </c>
      <c r="AF4535" t="s">
        <v>153</v>
      </c>
      <c r="AG4535" t="s">
        <v>3299</v>
      </c>
      <c r="AH4535">
        <f t="shared" si="65"/>
        <v>1440</v>
      </c>
      <c r="AI4535" s="21" t="s">
        <v>153</v>
      </c>
      <c r="AJ4535" s="21" t="s">
        <v>1148</v>
      </c>
      <c r="AK4535" s="21">
        <v>48</v>
      </c>
      <c r="AL4535" s="21" t="s">
        <v>2993</v>
      </c>
      <c r="AM4535">
        <v>9.6</v>
      </c>
      <c r="AN4535" s="21">
        <v>5</v>
      </c>
      <c r="AO4535" s="21">
        <v>20</v>
      </c>
      <c r="AP4535" s="21">
        <v>28</v>
      </c>
      <c r="AR4535" s="21" t="s">
        <v>3130</v>
      </c>
    </row>
    <row r="4536" spans="1:44" x14ac:dyDescent="0.2">
      <c r="A4536" t="s">
        <v>2079</v>
      </c>
      <c r="B4536" s="21" t="s">
        <v>1146</v>
      </c>
      <c r="C4536" s="21" t="s">
        <v>1149</v>
      </c>
      <c r="D4536" s="21" t="s">
        <v>798</v>
      </c>
      <c r="E4536" s="21" t="s">
        <v>2078</v>
      </c>
      <c r="G4536" s="27" t="s">
        <v>153</v>
      </c>
      <c r="H4536" s="27" t="s">
        <v>1165</v>
      </c>
      <c r="I4536" s="27" t="s">
        <v>3303</v>
      </c>
      <c r="J4536">
        <v>31.121111111111102</v>
      </c>
      <c r="K4536">
        <v>78.741111111111096</v>
      </c>
      <c r="L4536">
        <v>3065</v>
      </c>
      <c r="M4536" t="s">
        <v>1145</v>
      </c>
      <c r="O4536">
        <v>2007</v>
      </c>
      <c r="U4536" s="21" t="s">
        <v>3279</v>
      </c>
      <c r="V4536" s="9" t="s">
        <v>1247</v>
      </c>
      <c r="W4536">
        <v>2</v>
      </c>
      <c r="X4536" s="9" t="s">
        <v>1201</v>
      </c>
      <c r="Z4536" s="9" t="s">
        <v>3301</v>
      </c>
      <c r="AD4536" t="s">
        <v>1165</v>
      </c>
      <c r="AF4536" t="s">
        <v>153</v>
      </c>
      <c r="AG4536" t="s">
        <v>3299</v>
      </c>
      <c r="AH4536">
        <f t="shared" si="65"/>
        <v>1440</v>
      </c>
      <c r="AI4536" s="21" t="s">
        <v>153</v>
      </c>
      <c r="AJ4536" s="21" t="s">
        <v>1148</v>
      </c>
      <c r="AK4536" s="21">
        <v>58</v>
      </c>
      <c r="AL4536" s="21" t="s">
        <v>2993</v>
      </c>
      <c r="AM4536">
        <v>10.1</v>
      </c>
      <c r="AN4536" s="21">
        <v>5</v>
      </c>
      <c r="AO4536" s="21">
        <v>20</v>
      </c>
      <c r="AP4536" s="21">
        <v>28</v>
      </c>
      <c r="AR4536" s="21" t="s">
        <v>3130</v>
      </c>
    </row>
    <row r="4537" spans="1:44" x14ac:dyDescent="0.2">
      <c r="A4537" t="s">
        <v>2079</v>
      </c>
      <c r="B4537" s="21" t="s">
        <v>1146</v>
      </c>
      <c r="C4537" s="21" t="s">
        <v>1149</v>
      </c>
      <c r="D4537" s="21" t="s">
        <v>798</v>
      </c>
      <c r="E4537" s="21" t="s">
        <v>2078</v>
      </c>
      <c r="G4537" s="27" t="s">
        <v>153</v>
      </c>
      <c r="H4537" s="27" t="s">
        <v>1165</v>
      </c>
      <c r="I4537" s="27" t="s">
        <v>3303</v>
      </c>
      <c r="J4537">
        <v>31.121111111111102</v>
      </c>
      <c r="K4537">
        <v>78.741111111111096</v>
      </c>
      <c r="L4537">
        <v>3065</v>
      </c>
      <c r="M4537" t="s">
        <v>1145</v>
      </c>
      <c r="O4537">
        <v>2007</v>
      </c>
      <c r="U4537" s="21" t="s">
        <v>3279</v>
      </c>
      <c r="V4537" s="9" t="s">
        <v>1247</v>
      </c>
      <c r="W4537">
        <v>7</v>
      </c>
      <c r="X4537" s="9" t="s">
        <v>1201</v>
      </c>
      <c r="Z4537" s="9" t="s">
        <v>3301</v>
      </c>
      <c r="AD4537" t="s">
        <v>1165</v>
      </c>
      <c r="AF4537" t="s">
        <v>153</v>
      </c>
      <c r="AG4537" t="s">
        <v>3299</v>
      </c>
      <c r="AH4537">
        <f t="shared" si="65"/>
        <v>1440</v>
      </c>
      <c r="AI4537" s="21" t="s">
        <v>153</v>
      </c>
      <c r="AJ4537" s="21" t="s">
        <v>1148</v>
      </c>
      <c r="AK4537" s="21">
        <v>60</v>
      </c>
      <c r="AL4537" s="21" t="s">
        <v>2993</v>
      </c>
      <c r="AM4537">
        <v>10</v>
      </c>
      <c r="AN4537" s="21">
        <v>5</v>
      </c>
      <c r="AO4537" s="21">
        <v>20</v>
      </c>
      <c r="AP4537" s="21">
        <v>28</v>
      </c>
      <c r="AR4537" s="21" t="s">
        <v>3130</v>
      </c>
    </row>
    <row r="4538" spans="1:44" x14ac:dyDescent="0.2">
      <c r="A4538" t="s">
        <v>2079</v>
      </c>
      <c r="B4538" s="21" t="s">
        <v>1146</v>
      </c>
      <c r="C4538" s="21" t="s">
        <v>1149</v>
      </c>
      <c r="D4538" s="21" t="s">
        <v>798</v>
      </c>
      <c r="E4538" s="21" t="s">
        <v>2078</v>
      </c>
      <c r="G4538" s="27" t="s">
        <v>153</v>
      </c>
      <c r="H4538" s="27" t="s">
        <v>1165</v>
      </c>
      <c r="I4538" s="27" t="s">
        <v>3303</v>
      </c>
      <c r="J4538">
        <v>31.121111111111102</v>
      </c>
      <c r="K4538">
        <v>78.741111111111096</v>
      </c>
      <c r="L4538">
        <v>3065</v>
      </c>
      <c r="M4538" t="s">
        <v>1145</v>
      </c>
      <c r="O4538">
        <v>2007</v>
      </c>
      <c r="U4538" s="21" t="s">
        <v>1147</v>
      </c>
      <c r="X4538" s="9" t="s">
        <v>1201</v>
      </c>
      <c r="Z4538" s="9" t="s">
        <v>3302</v>
      </c>
      <c r="AD4538" t="s">
        <v>1165</v>
      </c>
      <c r="AF4538" t="s">
        <v>153</v>
      </c>
      <c r="AG4538" t="s">
        <v>3299</v>
      </c>
      <c r="AH4538">
        <f>1*24*60</f>
        <v>1440</v>
      </c>
      <c r="AI4538" s="21" t="s">
        <v>153</v>
      </c>
      <c r="AJ4538" s="21" t="s">
        <v>1148</v>
      </c>
      <c r="AK4538" s="21">
        <v>65</v>
      </c>
      <c r="AL4538" s="21" t="s">
        <v>2993</v>
      </c>
      <c r="AM4538">
        <v>6.1</v>
      </c>
      <c r="AN4538" s="21">
        <v>5</v>
      </c>
      <c r="AO4538" s="21">
        <v>20</v>
      </c>
      <c r="AP4538" s="21">
        <v>28</v>
      </c>
      <c r="AR4538" s="21" t="s">
        <v>3130</v>
      </c>
    </row>
    <row r="4539" spans="1:44" x14ac:dyDescent="0.2">
      <c r="A4539" t="s">
        <v>2079</v>
      </c>
      <c r="B4539" s="21" t="s">
        <v>1146</v>
      </c>
      <c r="C4539" s="21" t="s">
        <v>1149</v>
      </c>
      <c r="D4539" s="21" t="s">
        <v>798</v>
      </c>
      <c r="E4539" s="21" t="s">
        <v>2078</v>
      </c>
      <c r="G4539" s="27" t="s">
        <v>153</v>
      </c>
      <c r="H4539" s="27" t="s">
        <v>1165</v>
      </c>
      <c r="I4539" s="27" t="s">
        <v>3303</v>
      </c>
      <c r="J4539">
        <v>31.121111111111102</v>
      </c>
      <c r="K4539">
        <v>78.741111111111096</v>
      </c>
      <c r="L4539">
        <v>3065</v>
      </c>
      <c r="M4539" t="s">
        <v>1145</v>
      </c>
      <c r="O4539">
        <v>2007</v>
      </c>
      <c r="U4539" s="21" t="s">
        <v>3279</v>
      </c>
      <c r="V4539" s="9" t="s">
        <v>1247</v>
      </c>
      <c r="W4539">
        <v>1</v>
      </c>
      <c r="X4539" s="9" t="s">
        <v>1201</v>
      </c>
      <c r="Z4539" s="9" t="s">
        <v>3302</v>
      </c>
      <c r="AD4539" t="s">
        <v>1165</v>
      </c>
      <c r="AF4539" t="s">
        <v>153</v>
      </c>
      <c r="AG4539" t="s">
        <v>3299</v>
      </c>
      <c r="AH4539">
        <f t="shared" si="65"/>
        <v>1440</v>
      </c>
      <c r="AI4539" s="21" t="s">
        <v>153</v>
      </c>
      <c r="AJ4539" s="21" t="s">
        <v>1148</v>
      </c>
      <c r="AK4539" s="21">
        <v>58</v>
      </c>
      <c r="AL4539" s="21" t="s">
        <v>2993</v>
      </c>
      <c r="AM4539">
        <v>10.1</v>
      </c>
      <c r="AN4539" s="21">
        <v>5</v>
      </c>
      <c r="AO4539" s="21">
        <v>20</v>
      </c>
      <c r="AP4539" s="21">
        <v>28</v>
      </c>
      <c r="AR4539" s="21" t="s">
        <v>3130</v>
      </c>
    </row>
    <row r="4540" spans="1:44" x14ac:dyDescent="0.2">
      <c r="A4540" t="s">
        <v>2079</v>
      </c>
      <c r="B4540" s="21" t="s">
        <v>1146</v>
      </c>
      <c r="C4540" s="21" t="s">
        <v>1149</v>
      </c>
      <c r="D4540" s="21" t="s">
        <v>798</v>
      </c>
      <c r="E4540" s="21" t="s">
        <v>2078</v>
      </c>
      <c r="G4540" s="27" t="s">
        <v>153</v>
      </c>
      <c r="H4540" s="27" t="s">
        <v>1165</v>
      </c>
      <c r="I4540" s="27" t="s">
        <v>3303</v>
      </c>
      <c r="J4540">
        <v>31.121111111111102</v>
      </c>
      <c r="K4540">
        <v>78.741111111111096</v>
      </c>
      <c r="L4540">
        <v>3065</v>
      </c>
      <c r="M4540" t="s">
        <v>1145</v>
      </c>
      <c r="O4540">
        <v>2007</v>
      </c>
      <c r="U4540" s="21" t="s">
        <v>3279</v>
      </c>
      <c r="V4540" s="9" t="s">
        <v>1247</v>
      </c>
      <c r="W4540">
        <v>2</v>
      </c>
      <c r="X4540" s="9" t="s">
        <v>1201</v>
      </c>
      <c r="Z4540" s="9" t="s">
        <v>3302</v>
      </c>
      <c r="AD4540" t="s">
        <v>1165</v>
      </c>
      <c r="AF4540" t="s">
        <v>153</v>
      </c>
      <c r="AG4540" t="s">
        <v>3299</v>
      </c>
      <c r="AH4540">
        <f t="shared" si="65"/>
        <v>1440</v>
      </c>
      <c r="AI4540" s="21" t="s">
        <v>153</v>
      </c>
      <c r="AJ4540" s="21" t="s">
        <v>1148</v>
      </c>
      <c r="AK4540" s="21">
        <v>58</v>
      </c>
      <c r="AL4540" s="21" t="s">
        <v>2993</v>
      </c>
      <c r="AM4540">
        <v>13.5</v>
      </c>
      <c r="AN4540" s="21">
        <v>5</v>
      </c>
      <c r="AO4540" s="21">
        <v>20</v>
      </c>
      <c r="AP4540" s="21">
        <v>28</v>
      </c>
      <c r="AR4540" s="21" t="s">
        <v>3130</v>
      </c>
    </row>
    <row r="4541" spans="1:44" x14ac:dyDescent="0.2">
      <c r="A4541" t="s">
        <v>2079</v>
      </c>
      <c r="B4541" s="21" t="s">
        <v>1146</v>
      </c>
      <c r="C4541" s="21" t="s">
        <v>1149</v>
      </c>
      <c r="D4541" s="21" t="s">
        <v>798</v>
      </c>
      <c r="E4541" s="21" t="s">
        <v>2078</v>
      </c>
      <c r="G4541" s="27" t="s">
        <v>153</v>
      </c>
      <c r="H4541" s="27" t="s">
        <v>1165</v>
      </c>
      <c r="I4541" s="27" t="s">
        <v>3303</v>
      </c>
      <c r="J4541">
        <v>31.121111111111102</v>
      </c>
      <c r="K4541">
        <v>78.741111111111096</v>
      </c>
      <c r="L4541">
        <v>3065</v>
      </c>
      <c r="M4541" t="s">
        <v>1145</v>
      </c>
      <c r="O4541">
        <v>2007</v>
      </c>
      <c r="U4541" s="21" t="s">
        <v>3279</v>
      </c>
      <c r="V4541" s="9" t="s">
        <v>1247</v>
      </c>
      <c r="W4541">
        <v>7</v>
      </c>
      <c r="X4541" s="9" t="s">
        <v>1201</v>
      </c>
      <c r="Z4541" s="9" t="s">
        <v>3302</v>
      </c>
      <c r="AD4541" t="s">
        <v>1165</v>
      </c>
      <c r="AF4541" t="s">
        <v>153</v>
      </c>
      <c r="AG4541" t="s">
        <v>3299</v>
      </c>
      <c r="AH4541">
        <f t="shared" si="65"/>
        <v>1440</v>
      </c>
      <c r="AI4541" s="21" t="s">
        <v>153</v>
      </c>
      <c r="AJ4541" s="21" t="s">
        <v>1148</v>
      </c>
      <c r="AK4541" s="21">
        <v>64</v>
      </c>
      <c r="AL4541" s="21" t="s">
        <v>2993</v>
      </c>
      <c r="AM4541">
        <v>9.1999999999999993</v>
      </c>
      <c r="AN4541" s="21">
        <v>5</v>
      </c>
      <c r="AO4541" s="21">
        <v>20</v>
      </c>
      <c r="AP4541" s="21">
        <v>28</v>
      </c>
      <c r="AR4541" s="21" t="s">
        <v>3130</v>
      </c>
    </row>
    <row r="4542" spans="1:44" x14ac:dyDescent="0.2">
      <c r="A4542" t="s">
        <v>2079</v>
      </c>
      <c r="B4542" s="21" t="s">
        <v>1146</v>
      </c>
      <c r="C4542" s="21" t="s">
        <v>1149</v>
      </c>
      <c r="D4542" s="21" t="s">
        <v>798</v>
      </c>
      <c r="E4542" s="21" t="s">
        <v>2078</v>
      </c>
      <c r="G4542" s="27" t="s">
        <v>153</v>
      </c>
      <c r="H4542" s="27" t="s">
        <v>1165</v>
      </c>
      <c r="I4542" s="27" t="s">
        <v>3303</v>
      </c>
      <c r="J4542">
        <v>31.121111111111102</v>
      </c>
      <c r="K4542">
        <v>78.741111111111096</v>
      </c>
      <c r="L4542">
        <v>3065</v>
      </c>
      <c r="M4542" t="s">
        <v>1145</v>
      </c>
      <c r="O4542">
        <v>2007</v>
      </c>
      <c r="U4542" s="21" t="s">
        <v>1147</v>
      </c>
      <c r="X4542" s="9" t="s">
        <v>1201</v>
      </c>
      <c r="Z4542" s="9" t="s">
        <v>3300</v>
      </c>
      <c r="AD4542" t="s">
        <v>1165</v>
      </c>
      <c r="AF4542" t="s">
        <v>153</v>
      </c>
      <c r="AG4542" t="s">
        <v>3299</v>
      </c>
      <c r="AH4542">
        <f>1*24*60</f>
        <v>1440</v>
      </c>
      <c r="AI4542" s="21" t="s">
        <v>153</v>
      </c>
      <c r="AJ4542" s="21" t="s">
        <v>1148</v>
      </c>
      <c r="AK4542" s="21">
        <v>54</v>
      </c>
      <c r="AL4542" s="21" t="s">
        <v>2993</v>
      </c>
      <c r="AM4542">
        <v>4.3</v>
      </c>
      <c r="AN4542" s="21">
        <v>5</v>
      </c>
      <c r="AO4542" s="21">
        <v>20</v>
      </c>
      <c r="AP4542" s="21">
        <v>28</v>
      </c>
      <c r="AR4542" s="21" t="s">
        <v>3130</v>
      </c>
    </row>
    <row r="4543" spans="1:44" x14ac:dyDescent="0.2">
      <c r="A4543" t="s">
        <v>2079</v>
      </c>
      <c r="B4543" s="21" t="s">
        <v>1146</v>
      </c>
      <c r="C4543" s="21" t="s">
        <v>1149</v>
      </c>
      <c r="D4543" s="21" t="s">
        <v>798</v>
      </c>
      <c r="E4543" s="21" t="s">
        <v>2078</v>
      </c>
      <c r="G4543" s="27" t="s">
        <v>153</v>
      </c>
      <c r="H4543" s="27" t="s">
        <v>1165</v>
      </c>
      <c r="I4543" s="27" t="s">
        <v>3303</v>
      </c>
      <c r="J4543">
        <v>31.121111111111102</v>
      </c>
      <c r="K4543">
        <v>78.741111111111096</v>
      </c>
      <c r="L4543">
        <v>3065</v>
      </c>
      <c r="M4543" t="s">
        <v>1145</v>
      </c>
      <c r="O4543">
        <v>2007</v>
      </c>
      <c r="U4543" s="21" t="s">
        <v>3279</v>
      </c>
      <c r="V4543" s="9" t="s">
        <v>1247</v>
      </c>
      <c r="W4543">
        <v>1</v>
      </c>
      <c r="X4543" s="9" t="s">
        <v>1201</v>
      </c>
      <c r="Z4543" s="9" t="s">
        <v>3300</v>
      </c>
      <c r="AD4543" t="s">
        <v>1165</v>
      </c>
      <c r="AF4543" t="s">
        <v>153</v>
      </c>
      <c r="AG4543" t="s">
        <v>3299</v>
      </c>
      <c r="AH4543">
        <f t="shared" si="65"/>
        <v>1440</v>
      </c>
      <c r="AI4543" s="21" t="s">
        <v>153</v>
      </c>
      <c r="AJ4543" s="21" t="s">
        <v>1148</v>
      </c>
      <c r="AK4543" s="21">
        <v>16</v>
      </c>
      <c r="AL4543" s="21" t="s">
        <v>2993</v>
      </c>
      <c r="AM4543">
        <v>4</v>
      </c>
      <c r="AN4543" s="21">
        <v>5</v>
      </c>
      <c r="AO4543" s="21">
        <v>20</v>
      </c>
      <c r="AP4543" s="21">
        <v>28</v>
      </c>
      <c r="AR4543" s="21" t="s">
        <v>3130</v>
      </c>
    </row>
    <row r="4544" spans="1:44" x14ac:dyDescent="0.2">
      <c r="A4544" t="s">
        <v>2079</v>
      </c>
      <c r="B4544" s="21" t="s">
        <v>1146</v>
      </c>
      <c r="C4544" s="21" t="s">
        <v>1149</v>
      </c>
      <c r="D4544" s="21" t="s">
        <v>798</v>
      </c>
      <c r="E4544" s="21" t="s">
        <v>2078</v>
      </c>
      <c r="G4544" s="27" t="s">
        <v>153</v>
      </c>
      <c r="H4544" s="27" t="s">
        <v>1165</v>
      </c>
      <c r="I4544" s="27" t="s">
        <v>3303</v>
      </c>
      <c r="J4544">
        <v>31.121111111111102</v>
      </c>
      <c r="K4544">
        <v>78.741111111111096</v>
      </c>
      <c r="L4544">
        <v>3065</v>
      </c>
      <c r="M4544" t="s">
        <v>1145</v>
      </c>
      <c r="O4544">
        <v>2007</v>
      </c>
      <c r="U4544" s="21" t="s">
        <v>3279</v>
      </c>
      <c r="V4544" s="9" t="s">
        <v>1247</v>
      </c>
      <c r="W4544">
        <v>2</v>
      </c>
      <c r="X4544" s="9" t="s">
        <v>1201</v>
      </c>
      <c r="Z4544" s="9" t="s">
        <v>3300</v>
      </c>
      <c r="AD4544" t="s">
        <v>1165</v>
      </c>
      <c r="AF4544" t="s">
        <v>153</v>
      </c>
      <c r="AG4544" t="s">
        <v>3299</v>
      </c>
      <c r="AH4544">
        <f t="shared" si="65"/>
        <v>1440</v>
      </c>
      <c r="AI4544" s="21" t="s">
        <v>153</v>
      </c>
      <c r="AJ4544" s="21" t="s">
        <v>1148</v>
      </c>
      <c r="AK4544" s="21">
        <v>16</v>
      </c>
      <c r="AL4544" s="21" t="s">
        <v>2993</v>
      </c>
      <c r="AM4544">
        <v>6.7</v>
      </c>
      <c r="AN4544" s="21">
        <v>5</v>
      </c>
      <c r="AO4544" s="21">
        <v>20</v>
      </c>
      <c r="AP4544" s="21">
        <v>28</v>
      </c>
      <c r="AR4544" s="21" t="s">
        <v>3130</v>
      </c>
    </row>
    <row r="4545" spans="1:44" x14ac:dyDescent="0.2">
      <c r="A4545" t="s">
        <v>2079</v>
      </c>
      <c r="B4545" s="21" t="s">
        <v>1146</v>
      </c>
      <c r="C4545" s="21" t="s">
        <v>1149</v>
      </c>
      <c r="D4545" s="21" t="s">
        <v>798</v>
      </c>
      <c r="E4545" s="21" t="s">
        <v>2078</v>
      </c>
      <c r="G4545" s="27" t="s">
        <v>153</v>
      </c>
      <c r="H4545" s="27" t="s">
        <v>1165</v>
      </c>
      <c r="I4545" s="27" t="s">
        <v>3303</v>
      </c>
      <c r="J4545">
        <v>31.121111111111102</v>
      </c>
      <c r="K4545">
        <v>78.741111111111096</v>
      </c>
      <c r="L4545">
        <v>3065</v>
      </c>
      <c r="M4545" t="s">
        <v>1145</v>
      </c>
      <c r="O4545">
        <v>2007</v>
      </c>
      <c r="U4545" s="21" t="s">
        <v>3279</v>
      </c>
      <c r="V4545" s="9" t="s">
        <v>1247</v>
      </c>
      <c r="W4545">
        <v>7</v>
      </c>
      <c r="X4545" s="9" t="s">
        <v>1201</v>
      </c>
      <c r="Z4545" s="9" t="s">
        <v>3300</v>
      </c>
      <c r="AD4545" t="s">
        <v>1165</v>
      </c>
      <c r="AF4545" t="s">
        <v>153</v>
      </c>
      <c r="AG4545" t="s">
        <v>3299</v>
      </c>
      <c r="AH4545">
        <f t="shared" si="65"/>
        <v>1440</v>
      </c>
      <c r="AI4545" s="21" t="s">
        <v>153</v>
      </c>
      <c r="AJ4545" s="21" t="s">
        <v>1148</v>
      </c>
      <c r="AK4545" s="21">
        <v>12</v>
      </c>
      <c r="AL4545" s="21" t="s">
        <v>2993</v>
      </c>
      <c r="AM4545">
        <v>5.8</v>
      </c>
      <c r="AN4545" s="21">
        <v>5</v>
      </c>
      <c r="AO4545" s="21">
        <v>20</v>
      </c>
      <c r="AP4545" s="21">
        <v>28</v>
      </c>
      <c r="AR4545" s="21" t="s">
        <v>3130</v>
      </c>
    </row>
    <row r="4546" spans="1:44" x14ac:dyDescent="0.2">
      <c r="A4546" t="s">
        <v>2079</v>
      </c>
      <c r="B4546" s="21" t="s">
        <v>1146</v>
      </c>
      <c r="C4546" s="21" t="s">
        <v>1149</v>
      </c>
      <c r="D4546" s="21" t="s">
        <v>798</v>
      </c>
      <c r="E4546" s="21" t="s">
        <v>2078</v>
      </c>
      <c r="G4546" s="27" t="s">
        <v>153</v>
      </c>
      <c r="H4546" s="27" t="s">
        <v>1165</v>
      </c>
      <c r="I4546" s="27" t="s">
        <v>3304</v>
      </c>
      <c r="J4546">
        <v>30.684999999999999</v>
      </c>
      <c r="K4546">
        <v>79.060833333333306</v>
      </c>
      <c r="L4546">
        <v>2900</v>
      </c>
      <c r="M4546" t="s">
        <v>1145</v>
      </c>
      <c r="O4546">
        <v>2007</v>
      </c>
      <c r="U4546" s="21" t="s">
        <v>1147</v>
      </c>
      <c r="X4546" s="9" t="s">
        <v>1291</v>
      </c>
      <c r="Z4546">
        <v>24</v>
      </c>
      <c r="AD4546" t="s">
        <v>1165</v>
      </c>
      <c r="AF4546" t="s">
        <v>153</v>
      </c>
      <c r="AG4546" t="s">
        <v>3299</v>
      </c>
      <c r="AH4546">
        <f>1*24*60</f>
        <v>1440</v>
      </c>
      <c r="AI4546" s="21" t="s">
        <v>153</v>
      </c>
      <c r="AJ4546" s="21" t="s">
        <v>1148</v>
      </c>
      <c r="AK4546" s="21">
        <v>38</v>
      </c>
      <c r="AL4546" s="21" t="s">
        <v>2993</v>
      </c>
      <c r="AM4546">
        <v>4.8</v>
      </c>
      <c r="AN4546" s="21">
        <v>5</v>
      </c>
      <c r="AO4546" s="21">
        <v>20</v>
      </c>
      <c r="AP4546" s="21">
        <v>28</v>
      </c>
      <c r="AR4546" s="21" t="s">
        <v>3130</v>
      </c>
    </row>
    <row r="4547" spans="1:44" x14ac:dyDescent="0.2">
      <c r="A4547" t="s">
        <v>2079</v>
      </c>
      <c r="B4547" s="21" t="s">
        <v>1146</v>
      </c>
      <c r="C4547" s="21" t="s">
        <v>1149</v>
      </c>
      <c r="D4547" s="21" t="s">
        <v>798</v>
      </c>
      <c r="E4547" s="21" t="s">
        <v>2078</v>
      </c>
      <c r="G4547" s="27" t="s">
        <v>153</v>
      </c>
      <c r="H4547" s="27" t="s">
        <v>1165</v>
      </c>
      <c r="I4547" s="27" t="s">
        <v>3304</v>
      </c>
      <c r="J4547">
        <v>30.684999999999999</v>
      </c>
      <c r="K4547">
        <v>79.060833333333306</v>
      </c>
      <c r="L4547">
        <v>2900</v>
      </c>
      <c r="M4547" t="s">
        <v>1145</v>
      </c>
      <c r="O4547">
        <v>2007</v>
      </c>
      <c r="U4547" s="21" t="s">
        <v>3279</v>
      </c>
      <c r="V4547" s="9" t="s">
        <v>1247</v>
      </c>
      <c r="W4547">
        <v>1</v>
      </c>
      <c r="X4547" s="9" t="s">
        <v>1291</v>
      </c>
      <c r="Z4547">
        <v>24</v>
      </c>
      <c r="AD4547" t="s">
        <v>1165</v>
      </c>
      <c r="AF4547" t="s">
        <v>153</v>
      </c>
      <c r="AG4547" t="s">
        <v>3299</v>
      </c>
      <c r="AH4547">
        <f t="shared" ref="AH4547:AH4569" si="66">1*24*60</f>
        <v>1440</v>
      </c>
      <c r="AI4547" s="21" t="s">
        <v>153</v>
      </c>
      <c r="AJ4547" s="21" t="s">
        <v>1148</v>
      </c>
      <c r="AK4547" s="21">
        <v>8</v>
      </c>
      <c r="AL4547" s="21" t="s">
        <v>2993</v>
      </c>
      <c r="AM4547">
        <v>3.7</v>
      </c>
      <c r="AN4547" s="21">
        <v>5</v>
      </c>
      <c r="AO4547" s="21">
        <v>20</v>
      </c>
      <c r="AP4547" s="21">
        <v>28</v>
      </c>
      <c r="AR4547" s="21" t="s">
        <v>3130</v>
      </c>
    </row>
    <row r="4548" spans="1:44" x14ac:dyDescent="0.2">
      <c r="A4548" t="s">
        <v>2079</v>
      </c>
      <c r="B4548" s="21" t="s">
        <v>1146</v>
      </c>
      <c r="C4548" s="21" t="s">
        <v>1149</v>
      </c>
      <c r="D4548" s="21" t="s">
        <v>798</v>
      </c>
      <c r="E4548" s="21" t="s">
        <v>2078</v>
      </c>
      <c r="G4548" s="27" t="s">
        <v>153</v>
      </c>
      <c r="H4548" s="27" t="s">
        <v>1165</v>
      </c>
      <c r="I4548" s="27" t="s">
        <v>3304</v>
      </c>
      <c r="J4548">
        <v>30.684999999999999</v>
      </c>
      <c r="K4548">
        <v>79.060833333333306</v>
      </c>
      <c r="L4548">
        <v>2900</v>
      </c>
      <c r="M4548" t="s">
        <v>1145</v>
      </c>
      <c r="O4548">
        <v>2007</v>
      </c>
      <c r="U4548" s="21" t="s">
        <v>3279</v>
      </c>
      <c r="V4548" s="9" t="s">
        <v>1247</v>
      </c>
      <c r="W4548">
        <v>2</v>
      </c>
      <c r="X4548" s="9" t="s">
        <v>1291</v>
      </c>
      <c r="Z4548">
        <v>24</v>
      </c>
      <c r="AD4548" t="s">
        <v>1165</v>
      </c>
      <c r="AF4548" t="s">
        <v>153</v>
      </c>
      <c r="AG4548" t="s">
        <v>3299</v>
      </c>
      <c r="AH4548">
        <f t="shared" si="66"/>
        <v>1440</v>
      </c>
      <c r="AI4548" s="21" t="s">
        <v>153</v>
      </c>
      <c r="AJ4548" s="21" t="s">
        <v>1148</v>
      </c>
      <c r="AK4548" s="21">
        <v>14</v>
      </c>
      <c r="AL4548" s="21" t="s">
        <v>2993</v>
      </c>
      <c r="AM4548">
        <v>5</v>
      </c>
      <c r="AN4548" s="21">
        <v>5</v>
      </c>
      <c r="AO4548" s="21">
        <v>20</v>
      </c>
      <c r="AP4548" s="21">
        <v>28</v>
      </c>
      <c r="AR4548" s="21" t="s">
        <v>3130</v>
      </c>
    </row>
    <row r="4549" spans="1:44" x14ac:dyDescent="0.2">
      <c r="A4549" t="s">
        <v>2079</v>
      </c>
      <c r="B4549" s="21" t="s">
        <v>1146</v>
      </c>
      <c r="C4549" s="21" t="s">
        <v>1149</v>
      </c>
      <c r="D4549" s="21" t="s">
        <v>798</v>
      </c>
      <c r="E4549" s="21" t="s">
        <v>2078</v>
      </c>
      <c r="G4549" s="27" t="s">
        <v>153</v>
      </c>
      <c r="H4549" s="27" t="s">
        <v>1165</v>
      </c>
      <c r="I4549" s="27" t="s">
        <v>3304</v>
      </c>
      <c r="J4549">
        <v>30.684999999999999</v>
      </c>
      <c r="K4549">
        <v>79.060833333333306</v>
      </c>
      <c r="L4549">
        <v>2900</v>
      </c>
      <c r="M4549" t="s">
        <v>1145</v>
      </c>
      <c r="O4549">
        <v>2007</v>
      </c>
      <c r="U4549" s="21" t="s">
        <v>3279</v>
      </c>
      <c r="V4549" s="9" t="s">
        <v>1247</v>
      </c>
      <c r="W4549">
        <v>7</v>
      </c>
      <c r="X4549" s="9" t="s">
        <v>1291</v>
      </c>
      <c r="Z4549">
        <v>24</v>
      </c>
      <c r="AD4549" t="s">
        <v>1165</v>
      </c>
      <c r="AF4549" t="s">
        <v>153</v>
      </c>
      <c r="AG4549" t="s">
        <v>3299</v>
      </c>
      <c r="AH4549">
        <f t="shared" si="66"/>
        <v>1440</v>
      </c>
      <c r="AI4549" s="21" t="s">
        <v>153</v>
      </c>
      <c r="AJ4549" s="21" t="s">
        <v>1148</v>
      </c>
      <c r="AK4549" s="21">
        <v>18</v>
      </c>
      <c r="AL4549" s="21" t="s">
        <v>2993</v>
      </c>
      <c r="AM4549">
        <v>3.7</v>
      </c>
      <c r="AN4549" s="21">
        <v>5</v>
      </c>
      <c r="AO4549" s="21">
        <v>20</v>
      </c>
      <c r="AP4549" s="21">
        <v>28</v>
      </c>
      <c r="AR4549" s="21" t="s">
        <v>3130</v>
      </c>
    </row>
    <row r="4550" spans="1:44" x14ac:dyDescent="0.2">
      <c r="A4550" t="s">
        <v>2079</v>
      </c>
      <c r="B4550" s="21" t="s">
        <v>1146</v>
      </c>
      <c r="C4550" s="21" t="s">
        <v>1149</v>
      </c>
      <c r="D4550" s="21" t="s">
        <v>798</v>
      </c>
      <c r="E4550" s="21" t="s">
        <v>2078</v>
      </c>
      <c r="G4550" s="27" t="s">
        <v>153</v>
      </c>
      <c r="H4550" s="27" t="s">
        <v>1165</v>
      </c>
      <c r="I4550" s="27" t="s">
        <v>3304</v>
      </c>
      <c r="J4550">
        <v>30.684999999999999</v>
      </c>
      <c r="K4550">
        <v>79.060833333333306</v>
      </c>
      <c r="L4550">
        <v>2900</v>
      </c>
      <c r="M4550" t="s">
        <v>1145</v>
      </c>
      <c r="O4550">
        <v>2007</v>
      </c>
      <c r="U4550" s="21" t="s">
        <v>1147</v>
      </c>
      <c r="X4550" s="9" t="s">
        <v>1291</v>
      </c>
      <c r="Z4550">
        <v>0</v>
      </c>
      <c r="AD4550" t="s">
        <v>1165</v>
      </c>
      <c r="AF4550" t="s">
        <v>153</v>
      </c>
      <c r="AG4550" t="s">
        <v>3299</v>
      </c>
      <c r="AH4550">
        <f>1*24*60</f>
        <v>1440</v>
      </c>
      <c r="AI4550" s="21" t="s">
        <v>153</v>
      </c>
      <c r="AJ4550" s="21" t="s">
        <v>1148</v>
      </c>
      <c r="AK4550" s="21">
        <v>38</v>
      </c>
      <c r="AL4550" s="21" t="s">
        <v>2993</v>
      </c>
      <c r="AM4550">
        <v>6.2</v>
      </c>
      <c r="AN4550" s="21">
        <v>5</v>
      </c>
      <c r="AO4550" s="21">
        <v>20</v>
      </c>
      <c r="AP4550" s="21">
        <v>28</v>
      </c>
      <c r="AR4550" s="21" t="s">
        <v>3130</v>
      </c>
    </row>
    <row r="4551" spans="1:44" x14ac:dyDescent="0.2">
      <c r="A4551" t="s">
        <v>2079</v>
      </c>
      <c r="B4551" s="21" t="s">
        <v>1146</v>
      </c>
      <c r="C4551" s="21" t="s">
        <v>1149</v>
      </c>
      <c r="D4551" s="21" t="s">
        <v>798</v>
      </c>
      <c r="E4551" s="21" t="s">
        <v>2078</v>
      </c>
      <c r="G4551" s="27" t="s">
        <v>153</v>
      </c>
      <c r="H4551" s="27" t="s">
        <v>1165</v>
      </c>
      <c r="I4551" s="27" t="s">
        <v>3304</v>
      </c>
      <c r="J4551">
        <v>30.684999999999999</v>
      </c>
      <c r="K4551">
        <v>79.060833333333306</v>
      </c>
      <c r="L4551">
        <v>2900</v>
      </c>
      <c r="M4551" t="s">
        <v>1145</v>
      </c>
      <c r="O4551">
        <v>2007</v>
      </c>
      <c r="U4551" s="21" t="s">
        <v>3279</v>
      </c>
      <c r="V4551" s="9" t="s">
        <v>1247</v>
      </c>
      <c r="W4551">
        <v>1</v>
      </c>
      <c r="X4551" s="9" t="s">
        <v>1291</v>
      </c>
      <c r="Z4551">
        <v>0</v>
      </c>
      <c r="AD4551" t="s">
        <v>1165</v>
      </c>
      <c r="AF4551" t="s">
        <v>153</v>
      </c>
      <c r="AG4551" t="s">
        <v>3299</v>
      </c>
      <c r="AH4551">
        <f t="shared" si="66"/>
        <v>1440</v>
      </c>
      <c r="AI4551" s="21" t="s">
        <v>153</v>
      </c>
      <c r="AJ4551" s="21" t="s">
        <v>1148</v>
      </c>
      <c r="AK4551" s="21">
        <v>14</v>
      </c>
      <c r="AL4551" s="21" t="s">
        <v>2993</v>
      </c>
      <c r="AM4551">
        <v>5</v>
      </c>
      <c r="AN4551" s="21">
        <v>5</v>
      </c>
      <c r="AO4551" s="21">
        <v>20</v>
      </c>
      <c r="AP4551" s="21">
        <v>28</v>
      </c>
      <c r="AR4551" s="21" t="s">
        <v>3130</v>
      </c>
    </row>
    <row r="4552" spans="1:44" x14ac:dyDescent="0.2">
      <c r="A4552" t="s">
        <v>2079</v>
      </c>
      <c r="B4552" s="21" t="s">
        <v>1146</v>
      </c>
      <c r="C4552" s="21" t="s">
        <v>1149</v>
      </c>
      <c r="D4552" s="21" t="s">
        <v>798</v>
      </c>
      <c r="E4552" s="21" t="s">
        <v>2078</v>
      </c>
      <c r="G4552" s="27" t="s">
        <v>153</v>
      </c>
      <c r="H4552" s="27" t="s">
        <v>1165</v>
      </c>
      <c r="I4552" s="27" t="s">
        <v>3304</v>
      </c>
      <c r="J4552">
        <v>30.684999999999999</v>
      </c>
      <c r="K4552">
        <v>79.060833333333306</v>
      </c>
      <c r="L4552">
        <v>2900</v>
      </c>
      <c r="M4552" t="s">
        <v>1145</v>
      </c>
      <c r="O4552">
        <v>2007</v>
      </c>
      <c r="U4552" s="21" t="s">
        <v>3279</v>
      </c>
      <c r="V4552" s="9" t="s">
        <v>1247</v>
      </c>
      <c r="W4552">
        <v>2</v>
      </c>
      <c r="X4552" s="9" t="s">
        <v>1291</v>
      </c>
      <c r="Z4552">
        <v>0</v>
      </c>
      <c r="AD4552" t="s">
        <v>1165</v>
      </c>
      <c r="AF4552" t="s">
        <v>153</v>
      </c>
      <c r="AG4552" t="s">
        <v>3299</v>
      </c>
      <c r="AH4552">
        <f t="shared" si="66"/>
        <v>1440</v>
      </c>
      <c r="AI4552" s="21" t="s">
        <v>153</v>
      </c>
      <c r="AJ4552" s="21" t="s">
        <v>1148</v>
      </c>
      <c r="AK4552" s="21">
        <v>12</v>
      </c>
      <c r="AL4552" s="21" t="s">
        <v>2993</v>
      </c>
      <c r="AM4552">
        <v>4.8</v>
      </c>
      <c r="AN4552" s="21">
        <v>5</v>
      </c>
      <c r="AO4552" s="21">
        <v>20</v>
      </c>
      <c r="AP4552" s="21">
        <v>28</v>
      </c>
      <c r="AR4552" s="21" t="s">
        <v>3130</v>
      </c>
    </row>
    <row r="4553" spans="1:44" x14ac:dyDescent="0.2">
      <c r="A4553" t="s">
        <v>2079</v>
      </c>
      <c r="B4553" s="21" t="s">
        <v>1146</v>
      </c>
      <c r="C4553" s="21" t="s">
        <v>1149</v>
      </c>
      <c r="D4553" s="21" t="s">
        <v>798</v>
      </c>
      <c r="E4553" s="21" t="s">
        <v>2078</v>
      </c>
      <c r="G4553" s="27" t="s">
        <v>153</v>
      </c>
      <c r="H4553" s="27" t="s">
        <v>1165</v>
      </c>
      <c r="I4553" s="27" t="s">
        <v>3304</v>
      </c>
      <c r="J4553">
        <v>30.684999999999999</v>
      </c>
      <c r="K4553">
        <v>79.060833333333306</v>
      </c>
      <c r="L4553">
        <v>2900</v>
      </c>
      <c r="M4553" t="s">
        <v>1145</v>
      </c>
      <c r="O4553">
        <v>2007</v>
      </c>
      <c r="U4553" s="21" t="s">
        <v>3279</v>
      </c>
      <c r="V4553" s="9" t="s">
        <v>1247</v>
      </c>
      <c r="W4553">
        <v>7</v>
      </c>
      <c r="X4553" s="9" t="s">
        <v>1291</v>
      </c>
      <c r="Z4553">
        <v>0</v>
      </c>
      <c r="AD4553" t="s">
        <v>1165</v>
      </c>
      <c r="AF4553" t="s">
        <v>153</v>
      </c>
      <c r="AG4553" t="s">
        <v>3299</v>
      </c>
      <c r="AH4553">
        <f t="shared" si="66"/>
        <v>1440</v>
      </c>
      <c r="AI4553" s="21" t="s">
        <v>153</v>
      </c>
      <c r="AJ4553" s="21" t="s">
        <v>1148</v>
      </c>
      <c r="AK4553" s="21">
        <v>36</v>
      </c>
      <c r="AL4553" s="21" t="s">
        <v>2993</v>
      </c>
      <c r="AM4553">
        <v>6</v>
      </c>
      <c r="AN4553" s="21">
        <v>5</v>
      </c>
      <c r="AO4553" s="21">
        <v>20</v>
      </c>
      <c r="AP4553" s="21">
        <v>28</v>
      </c>
      <c r="AR4553" s="21" t="s">
        <v>3130</v>
      </c>
    </row>
    <row r="4554" spans="1:44" x14ac:dyDescent="0.2">
      <c r="A4554" t="s">
        <v>2079</v>
      </c>
      <c r="B4554" s="21" t="s">
        <v>1146</v>
      </c>
      <c r="C4554" s="21" t="s">
        <v>1149</v>
      </c>
      <c r="D4554" s="21" t="s">
        <v>798</v>
      </c>
      <c r="E4554" s="21" t="s">
        <v>2078</v>
      </c>
      <c r="G4554" s="27" t="s">
        <v>153</v>
      </c>
      <c r="H4554" s="27" t="s">
        <v>1165</v>
      </c>
      <c r="I4554" s="27" t="s">
        <v>3304</v>
      </c>
      <c r="J4554">
        <v>30.684999999999999</v>
      </c>
      <c r="K4554">
        <v>79.060833333333306</v>
      </c>
      <c r="L4554">
        <v>2900</v>
      </c>
      <c r="M4554" t="s">
        <v>1145</v>
      </c>
      <c r="O4554">
        <v>2007</v>
      </c>
      <c r="U4554" s="21" t="s">
        <v>1147</v>
      </c>
      <c r="X4554" s="9" t="s">
        <v>1291</v>
      </c>
      <c r="Z4554" s="9" t="s">
        <v>3300</v>
      </c>
      <c r="AD4554" t="s">
        <v>1165</v>
      </c>
      <c r="AF4554" t="s">
        <v>153</v>
      </c>
      <c r="AG4554" t="s">
        <v>3299</v>
      </c>
      <c r="AH4554">
        <f>1*24*60</f>
        <v>1440</v>
      </c>
      <c r="AI4554" s="21" t="s">
        <v>153</v>
      </c>
      <c r="AJ4554" s="21" t="s">
        <v>1148</v>
      </c>
      <c r="AK4554" s="21">
        <v>28</v>
      </c>
      <c r="AL4554" s="21" t="s">
        <v>2993</v>
      </c>
      <c r="AM4554">
        <v>3.7</v>
      </c>
      <c r="AN4554" s="21">
        <v>5</v>
      </c>
      <c r="AO4554" s="21">
        <v>20</v>
      </c>
      <c r="AP4554" s="21">
        <v>28</v>
      </c>
      <c r="AR4554" s="21" t="s">
        <v>3130</v>
      </c>
    </row>
    <row r="4555" spans="1:44" x14ac:dyDescent="0.2">
      <c r="A4555" t="s">
        <v>2079</v>
      </c>
      <c r="B4555" s="21" t="s">
        <v>1146</v>
      </c>
      <c r="C4555" s="21" t="s">
        <v>1149</v>
      </c>
      <c r="D4555" s="21" t="s">
        <v>798</v>
      </c>
      <c r="E4555" s="21" t="s">
        <v>2078</v>
      </c>
      <c r="G4555" s="27" t="s">
        <v>153</v>
      </c>
      <c r="H4555" s="27" t="s">
        <v>1165</v>
      </c>
      <c r="I4555" s="27" t="s">
        <v>3304</v>
      </c>
      <c r="J4555">
        <v>30.684999999999999</v>
      </c>
      <c r="K4555">
        <v>79.060833333333306</v>
      </c>
      <c r="L4555">
        <v>2900</v>
      </c>
      <c r="M4555" t="s">
        <v>1145</v>
      </c>
      <c r="O4555">
        <v>2007</v>
      </c>
      <c r="U4555" s="21" t="s">
        <v>3279</v>
      </c>
      <c r="V4555" s="9" t="s">
        <v>1247</v>
      </c>
      <c r="W4555">
        <v>1</v>
      </c>
      <c r="X4555" s="9" t="s">
        <v>1291</v>
      </c>
      <c r="Z4555" s="9" t="s">
        <v>3300</v>
      </c>
      <c r="AD4555" t="s">
        <v>1165</v>
      </c>
      <c r="AF4555" t="s">
        <v>153</v>
      </c>
      <c r="AG4555" t="s">
        <v>3299</v>
      </c>
      <c r="AH4555">
        <f t="shared" si="66"/>
        <v>1440</v>
      </c>
      <c r="AI4555" s="21" t="s">
        <v>153</v>
      </c>
      <c r="AJ4555" s="21" t="s">
        <v>1148</v>
      </c>
      <c r="AK4555" s="21">
        <v>14</v>
      </c>
      <c r="AL4555" s="21" t="s">
        <v>2993</v>
      </c>
      <c r="AM4555">
        <v>4</v>
      </c>
      <c r="AN4555" s="21">
        <v>5</v>
      </c>
      <c r="AO4555" s="21">
        <v>20</v>
      </c>
      <c r="AP4555" s="21">
        <v>28</v>
      </c>
      <c r="AR4555" s="21" t="s">
        <v>3130</v>
      </c>
    </row>
    <row r="4556" spans="1:44" x14ac:dyDescent="0.2">
      <c r="A4556" t="s">
        <v>2079</v>
      </c>
      <c r="B4556" s="21" t="s">
        <v>1146</v>
      </c>
      <c r="C4556" s="21" t="s">
        <v>1149</v>
      </c>
      <c r="D4556" s="21" t="s">
        <v>798</v>
      </c>
      <c r="E4556" s="21" t="s">
        <v>2078</v>
      </c>
      <c r="G4556" s="27" t="s">
        <v>153</v>
      </c>
      <c r="H4556" s="27" t="s">
        <v>1165</v>
      </c>
      <c r="I4556" s="27" t="s">
        <v>3304</v>
      </c>
      <c r="J4556">
        <v>30.684999999999999</v>
      </c>
      <c r="K4556">
        <v>79.060833333333306</v>
      </c>
      <c r="L4556">
        <v>2900</v>
      </c>
      <c r="M4556" t="s">
        <v>1145</v>
      </c>
      <c r="O4556">
        <v>2007</v>
      </c>
      <c r="U4556" s="21" t="s">
        <v>3279</v>
      </c>
      <c r="V4556" s="9" t="s">
        <v>1247</v>
      </c>
      <c r="W4556">
        <v>2</v>
      </c>
      <c r="X4556" s="9" t="s">
        <v>1291</v>
      </c>
      <c r="Z4556" s="9" t="s">
        <v>3300</v>
      </c>
      <c r="AD4556" t="s">
        <v>1165</v>
      </c>
      <c r="AF4556" t="s">
        <v>153</v>
      </c>
      <c r="AG4556" t="s">
        <v>3299</v>
      </c>
      <c r="AH4556">
        <f t="shared" si="66"/>
        <v>1440</v>
      </c>
      <c r="AI4556" s="21" t="s">
        <v>153</v>
      </c>
      <c r="AJ4556" s="21" t="s">
        <v>1148</v>
      </c>
      <c r="AK4556" s="21">
        <v>10</v>
      </c>
      <c r="AL4556" s="21" t="s">
        <v>2993</v>
      </c>
      <c r="AM4556">
        <v>3.1</v>
      </c>
      <c r="AN4556" s="21">
        <v>5</v>
      </c>
      <c r="AO4556" s="21">
        <v>20</v>
      </c>
      <c r="AP4556" s="21">
        <v>28</v>
      </c>
      <c r="AR4556" s="21" t="s">
        <v>3130</v>
      </c>
    </row>
    <row r="4557" spans="1:44" x14ac:dyDescent="0.2">
      <c r="A4557" t="s">
        <v>2079</v>
      </c>
      <c r="B4557" s="21" t="s">
        <v>1146</v>
      </c>
      <c r="C4557" s="21" t="s">
        <v>1149</v>
      </c>
      <c r="D4557" s="21" t="s">
        <v>798</v>
      </c>
      <c r="E4557" s="21" t="s">
        <v>2078</v>
      </c>
      <c r="G4557" s="27" t="s">
        <v>153</v>
      </c>
      <c r="H4557" s="27" t="s">
        <v>1165</v>
      </c>
      <c r="I4557" s="27" t="s">
        <v>3304</v>
      </c>
      <c r="J4557">
        <v>30.684999999999999</v>
      </c>
      <c r="K4557">
        <v>79.060833333333306</v>
      </c>
      <c r="L4557">
        <v>2900</v>
      </c>
      <c r="M4557" t="s">
        <v>1145</v>
      </c>
      <c r="O4557">
        <v>2007</v>
      </c>
      <c r="U4557" s="21" t="s">
        <v>3279</v>
      </c>
      <c r="V4557" s="9" t="s">
        <v>1247</v>
      </c>
      <c r="W4557">
        <v>7</v>
      </c>
      <c r="X4557" s="9" t="s">
        <v>1291</v>
      </c>
      <c r="Z4557" s="9" t="s">
        <v>3300</v>
      </c>
      <c r="AD4557" t="s">
        <v>1165</v>
      </c>
      <c r="AF4557" t="s">
        <v>153</v>
      </c>
      <c r="AG4557" t="s">
        <v>3299</v>
      </c>
      <c r="AH4557">
        <f t="shared" si="66"/>
        <v>1440</v>
      </c>
      <c r="AI4557" s="21" t="s">
        <v>153</v>
      </c>
      <c r="AJ4557" s="21" t="s">
        <v>1148</v>
      </c>
      <c r="AK4557" s="21">
        <v>14</v>
      </c>
      <c r="AL4557" s="21" t="s">
        <v>2993</v>
      </c>
      <c r="AM4557">
        <v>5</v>
      </c>
      <c r="AN4557" s="21">
        <v>5</v>
      </c>
      <c r="AO4557" s="21">
        <v>20</v>
      </c>
      <c r="AP4557" s="21">
        <v>28</v>
      </c>
      <c r="AR4557" s="21" t="s">
        <v>3130</v>
      </c>
    </row>
    <row r="4558" spans="1:44" x14ac:dyDescent="0.2">
      <c r="A4558" t="s">
        <v>2079</v>
      </c>
      <c r="B4558" s="21" t="s">
        <v>1146</v>
      </c>
      <c r="C4558" s="21" t="s">
        <v>1149</v>
      </c>
      <c r="D4558" s="21" t="s">
        <v>798</v>
      </c>
      <c r="E4558" s="21" t="s">
        <v>2078</v>
      </c>
      <c r="G4558" s="27" t="s">
        <v>153</v>
      </c>
      <c r="H4558" s="27" t="s">
        <v>1165</v>
      </c>
      <c r="I4558" s="27" t="s">
        <v>3304</v>
      </c>
      <c r="J4558">
        <v>30.684999999999999</v>
      </c>
      <c r="K4558">
        <v>79.060833333333306</v>
      </c>
      <c r="L4558">
        <v>2900</v>
      </c>
      <c r="M4558" t="s">
        <v>1145</v>
      </c>
      <c r="O4558">
        <v>2007</v>
      </c>
      <c r="U4558" s="21" t="s">
        <v>1147</v>
      </c>
      <c r="X4558" s="9" t="s">
        <v>1201</v>
      </c>
      <c r="Z4558" s="9" t="s">
        <v>3301</v>
      </c>
      <c r="AD4558" t="s">
        <v>1165</v>
      </c>
      <c r="AF4558" t="s">
        <v>153</v>
      </c>
      <c r="AG4558" t="s">
        <v>3299</v>
      </c>
      <c r="AH4558">
        <f>1*24*60</f>
        <v>1440</v>
      </c>
      <c r="AI4558" s="21" t="s">
        <v>153</v>
      </c>
      <c r="AJ4558" s="21" t="s">
        <v>1148</v>
      </c>
      <c r="AK4558" s="21">
        <v>33</v>
      </c>
      <c r="AL4558" s="21" t="s">
        <v>2993</v>
      </c>
      <c r="AM4558">
        <v>6</v>
      </c>
      <c r="AN4558" s="21">
        <v>5</v>
      </c>
      <c r="AO4558" s="21">
        <v>20</v>
      </c>
      <c r="AP4558" s="21">
        <v>28</v>
      </c>
      <c r="AR4558" s="21" t="s">
        <v>3130</v>
      </c>
    </row>
    <row r="4559" spans="1:44" x14ac:dyDescent="0.2">
      <c r="A4559" t="s">
        <v>2079</v>
      </c>
      <c r="B4559" s="21" t="s">
        <v>1146</v>
      </c>
      <c r="C4559" s="21" t="s">
        <v>1149</v>
      </c>
      <c r="D4559" s="21" t="s">
        <v>798</v>
      </c>
      <c r="E4559" s="21" t="s">
        <v>2078</v>
      </c>
      <c r="G4559" s="27" t="s">
        <v>153</v>
      </c>
      <c r="H4559" s="27" t="s">
        <v>1165</v>
      </c>
      <c r="I4559" s="27" t="s">
        <v>3304</v>
      </c>
      <c r="J4559">
        <v>30.684999999999999</v>
      </c>
      <c r="K4559">
        <v>79.060833333333306</v>
      </c>
      <c r="L4559">
        <v>2900</v>
      </c>
      <c r="M4559" t="s">
        <v>1145</v>
      </c>
      <c r="O4559">
        <v>2007</v>
      </c>
      <c r="U4559" s="21" t="s">
        <v>3279</v>
      </c>
      <c r="V4559" s="9" t="s">
        <v>1247</v>
      </c>
      <c r="W4559">
        <v>1</v>
      </c>
      <c r="X4559" s="9" t="s">
        <v>1201</v>
      </c>
      <c r="Z4559" s="9" t="s">
        <v>3301</v>
      </c>
      <c r="AD4559" t="s">
        <v>1165</v>
      </c>
      <c r="AF4559" t="s">
        <v>153</v>
      </c>
      <c r="AG4559" t="s">
        <v>3299</v>
      </c>
      <c r="AH4559">
        <f t="shared" si="66"/>
        <v>1440</v>
      </c>
      <c r="AI4559" s="21" t="s">
        <v>153</v>
      </c>
      <c r="AJ4559" s="21" t="s">
        <v>1148</v>
      </c>
      <c r="AK4559" s="21">
        <v>36</v>
      </c>
      <c r="AL4559" s="21" t="s">
        <v>2993</v>
      </c>
      <c r="AM4559">
        <v>9.1999999999999993</v>
      </c>
      <c r="AN4559" s="21">
        <v>5</v>
      </c>
      <c r="AO4559" s="21">
        <v>20</v>
      </c>
      <c r="AP4559" s="21">
        <v>28</v>
      </c>
      <c r="AR4559" s="21" t="s">
        <v>3130</v>
      </c>
    </row>
    <row r="4560" spans="1:44" x14ac:dyDescent="0.2">
      <c r="A4560" t="s">
        <v>2079</v>
      </c>
      <c r="B4560" s="21" t="s">
        <v>1146</v>
      </c>
      <c r="C4560" s="21" t="s">
        <v>1149</v>
      </c>
      <c r="D4560" s="21" t="s">
        <v>798</v>
      </c>
      <c r="E4560" s="21" t="s">
        <v>2078</v>
      </c>
      <c r="G4560" s="27" t="s">
        <v>153</v>
      </c>
      <c r="H4560" s="27" t="s">
        <v>1165</v>
      </c>
      <c r="I4560" s="27" t="s">
        <v>3304</v>
      </c>
      <c r="J4560">
        <v>30.684999999999999</v>
      </c>
      <c r="K4560">
        <v>79.060833333333306</v>
      </c>
      <c r="L4560">
        <v>2900</v>
      </c>
      <c r="M4560" t="s">
        <v>1145</v>
      </c>
      <c r="O4560">
        <v>2007</v>
      </c>
      <c r="U4560" s="21" t="s">
        <v>3279</v>
      </c>
      <c r="V4560" s="9" t="s">
        <v>1247</v>
      </c>
      <c r="W4560">
        <v>2</v>
      </c>
      <c r="X4560" s="9" t="s">
        <v>1201</v>
      </c>
      <c r="Z4560" s="9" t="s">
        <v>3301</v>
      </c>
      <c r="AD4560" t="s">
        <v>1165</v>
      </c>
      <c r="AF4560" t="s">
        <v>153</v>
      </c>
      <c r="AG4560" t="s">
        <v>3299</v>
      </c>
      <c r="AH4560">
        <f t="shared" si="66"/>
        <v>1440</v>
      </c>
      <c r="AI4560" s="21" t="s">
        <v>153</v>
      </c>
      <c r="AJ4560" s="21" t="s">
        <v>1148</v>
      </c>
      <c r="AK4560" s="21">
        <v>38</v>
      </c>
      <c r="AL4560" s="21" t="s">
        <v>2993</v>
      </c>
      <c r="AM4560">
        <v>9.6</v>
      </c>
      <c r="AN4560" s="21">
        <v>5</v>
      </c>
      <c r="AO4560" s="21">
        <v>20</v>
      </c>
      <c r="AP4560" s="21">
        <v>28</v>
      </c>
      <c r="AR4560" s="21" t="s">
        <v>3130</v>
      </c>
    </row>
    <row r="4561" spans="1:44" x14ac:dyDescent="0.2">
      <c r="A4561" t="s">
        <v>2079</v>
      </c>
      <c r="B4561" s="21" t="s">
        <v>1146</v>
      </c>
      <c r="C4561" s="21" t="s">
        <v>1149</v>
      </c>
      <c r="D4561" s="21" t="s">
        <v>798</v>
      </c>
      <c r="E4561" s="21" t="s">
        <v>2078</v>
      </c>
      <c r="G4561" s="27" t="s">
        <v>153</v>
      </c>
      <c r="H4561" s="27" t="s">
        <v>1165</v>
      </c>
      <c r="I4561" s="27" t="s">
        <v>3304</v>
      </c>
      <c r="J4561">
        <v>30.684999999999999</v>
      </c>
      <c r="K4561">
        <v>79.060833333333306</v>
      </c>
      <c r="L4561">
        <v>2900</v>
      </c>
      <c r="M4561" t="s">
        <v>1145</v>
      </c>
      <c r="O4561">
        <v>2007</v>
      </c>
      <c r="U4561" s="21" t="s">
        <v>3279</v>
      </c>
      <c r="V4561" s="9" t="s">
        <v>1247</v>
      </c>
      <c r="W4561">
        <v>7</v>
      </c>
      <c r="X4561" s="9" t="s">
        <v>1201</v>
      </c>
      <c r="Z4561" s="9" t="s">
        <v>3301</v>
      </c>
      <c r="AD4561" t="s">
        <v>1165</v>
      </c>
      <c r="AF4561" t="s">
        <v>153</v>
      </c>
      <c r="AG4561" t="s">
        <v>3299</v>
      </c>
      <c r="AH4561">
        <f t="shared" si="66"/>
        <v>1440</v>
      </c>
      <c r="AI4561" s="21" t="s">
        <v>153</v>
      </c>
      <c r="AJ4561" s="21" t="s">
        <v>1148</v>
      </c>
      <c r="AK4561" s="21">
        <v>40</v>
      </c>
      <c r="AL4561" s="21" t="s">
        <v>2993</v>
      </c>
      <c r="AM4561">
        <v>7</v>
      </c>
      <c r="AN4561" s="21">
        <v>5</v>
      </c>
      <c r="AO4561" s="21">
        <v>20</v>
      </c>
      <c r="AP4561" s="21">
        <v>28</v>
      </c>
      <c r="AR4561" s="21" t="s">
        <v>3130</v>
      </c>
    </row>
    <row r="4562" spans="1:44" x14ac:dyDescent="0.2">
      <c r="A4562" t="s">
        <v>2079</v>
      </c>
      <c r="B4562" s="21" t="s">
        <v>1146</v>
      </c>
      <c r="C4562" s="21" t="s">
        <v>1149</v>
      </c>
      <c r="D4562" s="21" t="s">
        <v>798</v>
      </c>
      <c r="E4562" s="21" t="s">
        <v>2078</v>
      </c>
      <c r="G4562" s="27" t="s">
        <v>153</v>
      </c>
      <c r="H4562" s="27" t="s">
        <v>1165</v>
      </c>
      <c r="I4562" s="27" t="s">
        <v>3304</v>
      </c>
      <c r="J4562">
        <v>30.684999999999999</v>
      </c>
      <c r="K4562">
        <v>79.060833333333306</v>
      </c>
      <c r="L4562">
        <v>2900</v>
      </c>
      <c r="M4562" t="s">
        <v>1145</v>
      </c>
      <c r="O4562">
        <v>2007</v>
      </c>
      <c r="U4562" s="21" t="s">
        <v>1147</v>
      </c>
      <c r="X4562" s="9" t="s">
        <v>1201</v>
      </c>
      <c r="Z4562" s="9" t="s">
        <v>3302</v>
      </c>
      <c r="AD4562" t="s">
        <v>1165</v>
      </c>
      <c r="AF4562" t="s">
        <v>153</v>
      </c>
      <c r="AG4562" t="s">
        <v>3299</v>
      </c>
      <c r="AH4562">
        <f>1*24*60</f>
        <v>1440</v>
      </c>
      <c r="AI4562" s="21" t="s">
        <v>153</v>
      </c>
      <c r="AJ4562" s="21" t="s">
        <v>1148</v>
      </c>
      <c r="AK4562" s="21">
        <v>47</v>
      </c>
      <c r="AL4562" s="21" t="s">
        <v>2993</v>
      </c>
      <c r="AM4562">
        <v>4</v>
      </c>
      <c r="AN4562" s="21">
        <v>5</v>
      </c>
      <c r="AO4562" s="21">
        <v>20</v>
      </c>
      <c r="AP4562" s="21">
        <v>28</v>
      </c>
      <c r="AR4562" s="21" t="s">
        <v>3130</v>
      </c>
    </row>
    <row r="4563" spans="1:44" x14ac:dyDescent="0.2">
      <c r="A4563" t="s">
        <v>2079</v>
      </c>
      <c r="B4563" s="21" t="s">
        <v>1146</v>
      </c>
      <c r="C4563" s="21" t="s">
        <v>1149</v>
      </c>
      <c r="D4563" s="21" t="s">
        <v>798</v>
      </c>
      <c r="E4563" s="21" t="s">
        <v>2078</v>
      </c>
      <c r="G4563" s="27" t="s">
        <v>153</v>
      </c>
      <c r="H4563" s="27" t="s">
        <v>1165</v>
      </c>
      <c r="I4563" s="27" t="s">
        <v>3304</v>
      </c>
      <c r="J4563">
        <v>30.684999999999999</v>
      </c>
      <c r="K4563">
        <v>79.060833333333306</v>
      </c>
      <c r="L4563">
        <v>2900</v>
      </c>
      <c r="M4563" t="s">
        <v>1145</v>
      </c>
      <c r="O4563">
        <v>2007</v>
      </c>
      <c r="U4563" s="21" t="s">
        <v>3279</v>
      </c>
      <c r="V4563" s="9" t="s">
        <v>1247</v>
      </c>
      <c r="W4563">
        <v>1</v>
      </c>
      <c r="X4563" s="9" t="s">
        <v>1201</v>
      </c>
      <c r="Z4563" s="9" t="s">
        <v>3302</v>
      </c>
      <c r="AD4563" t="s">
        <v>1165</v>
      </c>
      <c r="AF4563" t="s">
        <v>153</v>
      </c>
      <c r="AG4563" t="s">
        <v>3299</v>
      </c>
      <c r="AH4563">
        <f t="shared" si="66"/>
        <v>1440</v>
      </c>
      <c r="AI4563" s="21" t="s">
        <v>153</v>
      </c>
      <c r="AJ4563" s="21" t="s">
        <v>1148</v>
      </c>
      <c r="AK4563" s="21">
        <v>26</v>
      </c>
      <c r="AL4563" s="21" t="s">
        <v>2993</v>
      </c>
      <c r="AM4563">
        <v>6.7</v>
      </c>
      <c r="AN4563" s="21">
        <v>5</v>
      </c>
      <c r="AO4563" s="21">
        <v>20</v>
      </c>
      <c r="AP4563" s="21">
        <v>28</v>
      </c>
      <c r="AR4563" s="21" t="s">
        <v>3130</v>
      </c>
    </row>
    <row r="4564" spans="1:44" x14ac:dyDescent="0.2">
      <c r="A4564" t="s">
        <v>2079</v>
      </c>
      <c r="B4564" s="21" t="s">
        <v>1146</v>
      </c>
      <c r="C4564" s="21" t="s">
        <v>1149</v>
      </c>
      <c r="D4564" s="21" t="s">
        <v>798</v>
      </c>
      <c r="E4564" s="21" t="s">
        <v>2078</v>
      </c>
      <c r="G4564" s="27" t="s">
        <v>153</v>
      </c>
      <c r="H4564" s="27" t="s">
        <v>1165</v>
      </c>
      <c r="I4564" s="27" t="s">
        <v>3304</v>
      </c>
      <c r="J4564">
        <v>30.684999999999999</v>
      </c>
      <c r="K4564">
        <v>79.060833333333306</v>
      </c>
      <c r="L4564">
        <v>2900</v>
      </c>
      <c r="M4564" t="s">
        <v>1145</v>
      </c>
      <c r="O4564">
        <v>2007</v>
      </c>
      <c r="U4564" s="21" t="s">
        <v>3279</v>
      </c>
      <c r="V4564" s="9" t="s">
        <v>1247</v>
      </c>
      <c r="W4564">
        <v>2</v>
      </c>
      <c r="X4564" s="9" t="s">
        <v>1201</v>
      </c>
      <c r="Z4564" s="9" t="s">
        <v>3302</v>
      </c>
      <c r="AD4564" t="s">
        <v>1165</v>
      </c>
      <c r="AF4564" t="s">
        <v>153</v>
      </c>
      <c r="AG4564" t="s">
        <v>3299</v>
      </c>
      <c r="AH4564">
        <f t="shared" si="66"/>
        <v>1440</v>
      </c>
      <c r="AI4564" s="21" t="s">
        <v>153</v>
      </c>
      <c r="AJ4564" s="21" t="s">
        <v>1148</v>
      </c>
      <c r="AK4564" s="21">
        <v>54</v>
      </c>
      <c r="AL4564" s="21" t="s">
        <v>2993</v>
      </c>
      <c r="AM4564">
        <v>9.1999999999999993</v>
      </c>
      <c r="AN4564" s="21">
        <v>5</v>
      </c>
      <c r="AO4564" s="21">
        <v>20</v>
      </c>
      <c r="AP4564" s="21">
        <v>28</v>
      </c>
      <c r="AR4564" s="21" t="s">
        <v>3130</v>
      </c>
    </row>
    <row r="4565" spans="1:44" x14ac:dyDescent="0.2">
      <c r="A4565" t="s">
        <v>2079</v>
      </c>
      <c r="B4565" s="21" t="s">
        <v>1146</v>
      </c>
      <c r="C4565" s="21" t="s">
        <v>1149</v>
      </c>
      <c r="D4565" s="21" t="s">
        <v>798</v>
      </c>
      <c r="E4565" s="21" t="s">
        <v>2078</v>
      </c>
      <c r="G4565" s="27" t="s">
        <v>153</v>
      </c>
      <c r="H4565" s="27" t="s">
        <v>1165</v>
      </c>
      <c r="I4565" s="27" t="s">
        <v>3304</v>
      </c>
      <c r="J4565">
        <v>30.684999999999999</v>
      </c>
      <c r="K4565">
        <v>79.060833333333306</v>
      </c>
      <c r="L4565">
        <v>2900</v>
      </c>
      <c r="M4565" t="s">
        <v>1145</v>
      </c>
      <c r="O4565">
        <v>2007</v>
      </c>
      <c r="U4565" s="21" t="s">
        <v>3279</v>
      </c>
      <c r="V4565" s="9" t="s">
        <v>1247</v>
      </c>
      <c r="W4565">
        <v>7</v>
      </c>
      <c r="X4565" s="9" t="s">
        <v>1201</v>
      </c>
      <c r="Z4565" s="9" t="s">
        <v>3302</v>
      </c>
      <c r="AD4565" t="s">
        <v>1165</v>
      </c>
      <c r="AF4565" t="s">
        <v>153</v>
      </c>
      <c r="AG4565" t="s">
        <v>3299</v>
      </c>
      <c r="AH4565">
        <f t="shared" si="66"/>
        <v>1440</v>
      </c>
      <c r="AI4565" s="21" t="s">
        <v>153</v>
      </c>
      <c r="AJ4565" s="21" t="s">
        <v>1148</v>
      </c>
      <c r="AK4565" s="21">
        <v>44</v>
      </c>
      <c r="AL4565" s="21" t="s">
        <v>2993</v>
      </c>
      <c r="AM4565">
        <v>6</v>
      </c>
      <c r="AN4565" s="21">
        <v>5</v>
      </c>
      <c r="AO4565" s="21">
        <v>20</v>
      </c>
      <c r="AP4565" s="21">
        <v>28</v>
      </c>
      <c r="AR4565" s="21" t="s">
        <v>3130</v>
      </c>
    </row>
    <row r="4566" spans="1:44" x14ac:dyDescent="0.2">
      <c r="A4566" t="s">
        <v>2079</v>
      </c>
      <c r="B4566" s="21" t="s">
        <v>1146</v>
      </c>
      <c r="C4566" s="21" t="s">
        <v>1149</v>
      </c>
      <c r="D4566" s="21" t="s">
        <v>798</v>
      </c>
      <c r="E4566" s="21" t="s">
        <v>2078</v>
      </c>
      <c r="G4566" s="27" t="s">
        <v>153</v>
      </c>
      <c r="H4566" s="27" t="s">
        <v>1165</v>
      </c>
      <c r="I4566" s="27" t="s">
        <v>3304</v>
      </c>
      <c r="J4566">
        <v>30.684999999999999</v>
      </c>
      <c r="K4566">
        <v>79.060833333333306</v>
      </c>
      <c r="L4566">
        <v>2900</v>
      </c>
      <c r="M4566" t="s">
        <v>1145</v>
      </c>
      <c r="O4566">
        <v>2007</v>
      </c>
      <c r="U4566" s="21" t="s">
        <v>1147</v>
      </c>
      <c r="X4566" s="9" t="s">
        <v>1201</v>
      </c>
      <c r="Z4566" s="9" t="s">
        <v>3300</v>
      </c>
      <c r="AD4566" t="s">
        <v>1165</v>
      </c>
      <c r="AF4566" t="s">
        <v>153</v>
      </c>
      <c r="AG4566" t="s">
        <v>3299</v>
      </c>
      <c r="AH4566">
        <f>1*24*60</f>
        <v>1440</v>
      </c>
      <c r="AI4566" s="21" t="s">
        <v>153</v>
      </c>
      <c r="AJ4566" s="21" t="s">
        <v>1148</v>
      </c>
      <c r="AK4566" s="21">
        <v>34</v>
      </c>
      <c r="AL4566" s="21" t="s">
        <v>2993</v>
      </c>
      <c r="AM4566">
        <v>3</v>
      </c>
      <c r="AN4566" s="21">
        <v>5</v>
      </c>
      <c r="AO4566" s="21">
        <v>20</v>
      </c>
      <c r="AP4566" s="21">
        <v>28</v>
      </c>
      <c r="AR4566" s="21" t="s">
        <v>3130</v>
      </c>
    </row>
    <row r="4567" spans="1:44" x14ac:dyDescent="0.2">
      <c r="A4567" t="s">
        <v>2079</v>
      </c>
      <c r="B4567" s="21" t="s">
        <v>1146</v>
      </c>
      <c r="C4567" s="21" t="s">
        <v>1149</v>
      </c>
      <c r="D4567" s="21" t="s">
        <v>798</v>
      </c>
      <c r="E4567" s="21" t="s">
        <v>2078</v>
      </c>
      <c r="G4567" s="27" t="s">
        <v>153</v>
      </c>
      <c r="H4567" s="27" t="s">
        <v>1165</v>
      </c>
      <c r="I4567" s="27" t="s">
        <v>3304</v>
      </c>
      <c r="J4567">
        <v>30.684999999999999</v>
      </c>
      <c r="K4567">
        <v>79.060833333333306</v>
      </c>
      <c r="L4567">
        <v>2900</v>
      </c>
      <c r="M4567" t="s">
        <v>1145</v>
      </c>
      <c r="O4567">
        <v>2007</v>
      </c>
      <c r="U4567" s="21" t="s">
        <v>3279</v>
      </c>
      <c r="V4567" s="9" t="s">
        <v>1247</v>
      </c>
      <c r="W4567">
        <v>1</v>
      </c>
      <c r="X4567" s="9" t="s">
        <v>1201</v>
      </c>
      <c r="Z4567" s="9" t="s">
        <v>3300</v>
      </c>
      <c r="AD4567" t="s">
        <v>1165</v>
      </c>
      <c r="AF4567" t="s">
        <v>153</v>
      </c>
      <c r="AG4567" t="s">
        <v>3299</v>
      </c>
      <c r="AH4567">
        <f t="shared" si="66"/>
        <v>1440</v>
      </c>
      <c r="AI4567" s="21" t="s">
        <v>153</v>
      </c>
      <c r="AJ4567" s="21" t="s">
        <v>1148</v>
      </c>
      <c r="AK4567" s="21">
        <v>26</v>
      </c>
      <c r="AL4567" s="21" t="s">
        <v>2993</v>
      </c>
      <c r="AM4567">
        <v>6.7</v>
      </c>
      <c r="AN4567" s="21">
        <v>5</v>
      </c>
      <c r="AO4567" s="21">
        <v>20</v>
      </c>
      <c r="AP4567" s="21">
        <v>28</v>
      </c>
      <c r="AR4567" s="21" t="s">
        <v>3130</v>
      </c>
    </row>
    <row r="4568" spans="1:44" x14ac:dyDescent="0.2">
      <c r="A4568" t="s">
        <v>2079</v>
      </c>
      <c r="B4568" s="21" t="s">
        <v>1146</v>
      </c>
      <c r="C4568" s="21" t="s">
        <v>1149</v>
      </c>
      <c r="D4568" s="21" t="s">
        <v>798</v>
      </c>
      <c r="E4568" s="21" t="s">
        <v>2078</v>
      </c>
      <c r="G4568" s="27" t="s">
        <v>153</v>
      </c>
      <c r="H4568" s="27" t="s">
        <v>1165</v>
      </c>
      <c r="I4568" s="27" t="s">
        <v>3304</v>
      </c>
      <c r="J4568">
        <v>30.684999999999999</v>
      </c>
      <c r="K4568">
        <v>79.060833333333306</v>
      </c>
      <c r="L4568">
        <v>2900</v>
      </c>
      <c r="M4568" t="s">
        <v>1145</v>
      </c>
      <c r="O4568">
        <v>2007</v>
      </c>
      <c r="U4568" s="21" t="s">
        <v>3279</v>
      </c>
      <c r="V4568" s="9" t="s">
        <v>1247</v>
      </c>
      <c r="W4568">
        <v>2</v>
      </c>
      <c r="X4568" s="9" t="s">
        <v>1201</v>
      </c>
      <c r="Z4568" s="9" t="s">
        <v>3300</v>
      </c>
      <c r="AD4568" t="s">
        <v>1165</v>
      </c>
      <c r="AF4568" t="s">
        <v>153</v>
      </c>
      <c r="AG4568" t="s">
        <v>3299</v>
      </c>
      <c r="AH4568">
        <f t="shared" si="66"/>
        <v>1440</v>
      </c>
      <c r="AI4568" s="21" t="s">
        <v>153</v>
      </c>
      <c r="AJ4568" s="21" t="s">
        <v>1148</v>
      </c>
      <c r="AK4568" s="21">
        <v>34</v>
      </c>
      <c r="AL4568" s="21" t="s">
        <v>2993</v>
      </c>
      <c r="AM4568">
        <v>5</v>
      </c>
      <c r="AN4568" s="21">
        <v>5</v>
      </c>
      <c r="AO4568" s="21">
        <v>20</v>
      </c>
      <c r="AP4568" s="21">
        <v>28</v>
      </c>
      <c r="AR4568" s="21" t="s">
        <v>3130</v>
      </c>
    </row>
    <row r="4569" spans="1:44" x14ac:dyDescent="0.2">
      <c r="A4569" t="s">
        <v>2079</v>
      </c>
      <c r="B4569" s="21" t="s">
        <v>1146</v>
      </c>
      <c r="C4569" s="21" t="s">
        <v>1149</v>
      </c>
      <c r="D4569" s="21" t="s">
        <v>798</v>
      </c>
      <c r="E4569" s="21" t="s">
        <v>2078</v>
      </c>
      <c r="G4569" s="27" t="s">
        <v>153</v>
      </c>
      <c r="H4569" s="27" t="s">
        <v>1165</v>
      </c>
      <c r="I4569" s="27" t="s">
        <v>3304</v>
      </c>
      <c r="J4569">
        <v>30.684999999999999</v>
      </c>
      <c r="K4569">
        <v>79.060833333333306</v>
      </c>
      <c r="L4569">
        <v>2900</v>
      </c>
      <c r="M4569" t="s">
        <v>1145</v>
      </c>
      <c r="O4569">
        <v>2007</v>
      </c>
      <c r="U4569" s="21" t="s">
        <v>3279</v>
      </c>
      <c r="V4569" s="9" t="s">
        <v>1247</v>
      </c>
      <c r="W4569">
        <v>7</v>
      </c>
      <c r="X4569" s="9" t="s">
        <v>1201</v>
      </c>
      <c r="Z4569" s="9" t="s">
        <v>3300</v>
      </c>
      <c r="AD4569" t="s">
        <v>1165</v>
      </c>
      <c r="AF4569" t="s">
        <v>153</v>
      </c>
      <c r="AG4569" t="s">
        <v>3299</v>
      </c>
      <c r="AH4569">
        <f t="shared" si="66"/>
        <v>1440</v>
      </c>
      <c r="AI4569" s="21" t="s">
        <v>153</v>
      </c>
      <c r="AJ4569" s="21" t="s">
        <v>1148</v>
      </c>
      <c r="AK4569" s="21">
        <v>14</v>
      </c>
      <c r="AL4569" s="21" t="s">
        <v>2993</v>
      </c>
      <c r="AM4569">
        <v>5</v>
      </c>
      <c r="AN4569" s="21">
        <v>5</v>
      </c>
      <c r="AO4569" s="21">
        <v>20</v>
      </c>
      <c r="AP4569" s="21">
        <v>28</v>
      </c>
      <c r="AR4569" s="21" t="s">
        <v>3130</v>
      </c>
    </row>
    <row r="4570" spans="1:44" x14ac:dyDescent="0.2">
      <c r="A4570" t="s">
        <v>2079</v>
      </c>
      <c r="B4570" s="21" t="s">
        <v>1146</v>
      </c>
      <c r="C4570" s="21" t="s">
        <v>1149</v>
      </c>
      <c r="D4570" s="21" t="s">
        <v>798</v>
      </c>
      <c r="E4570" s="21" t="s">
        <v>2078</v>
      </c>
      <c r="G4570" s="27" t="s">
        <v>153</v>
      </c>
      <c r="H4570" s="27" t="s">
        <v>1165</v>
      </c>
      <c r="I4570" s="27" t="s">
        <v>3305</v>
      </c>
      <c r="J4570">
        <v>30.6675</v>
      </c>
      <c r="K4570">
        <v>79.586388888888806</v>
      </c>
      <c r="L4570">
        <v>2832</v>
      </c>
      <c r="M4570" t="s">
        <v>1145</v>
      </c>
      <c r="O4570">
        <v>2007</v>
      </c>
      <c r="U4570" s="21" t="s">
        <v>1147</v>
      </c>
      <c r="X4570" s="9" t="s">
        <v>1291</v>
      </c>
      <c r="Z4570">
        <v>24</v>
      </c>
      <c r="AD4570" t="s">
        <v>1165</v>
      </c>
      <c r="AF4570" t="s">
        <v>153</v>
      </c>
      <c r="AG4570" t="s">
        <v>3299</v>
      </c>
      <c r="AH4570">
        <f>1*24*60</f>
        <v>1440</v>
      </c>
      <c r="AI4570" s="21" t="s">
        <v>153</v>
      </c>
      <c r="AJ4570" s="21" t="s">
        <v>1148</v>
      </c>
      <c r="AK4570" s="21">
        <v>26</v>
      </c>
      <c r="AL4570" s="21" t="s">
        <v>2993</v>
      </c>
      <c r="AM4570">
        <v>3.3</v>
      </c>
      <c r="AN4570" s="21">
        <v>5</v>
      </c>
      <c r="AO4570" s="21">
        <v>20</v>
      </c>
      <c r="AP4570" s="21">
        <v>28</v>
      </c>
      <c r="AR4570" s="21" t="s">
        <v>3130</v>
      </c>
    </row>
    <row r="4571" spans="1:44" x14ac:dyDescent="0.2">
      <c r="A4571" t="s">
        <v>2079</v>
      </c>
      <c r="B4571" s="21" t="s">
        <v>1146</v>
      </c>
      <c r="C4571" s="21" t="s">
        <v>1149</v>
      </c>
      <c r="D4571" s="21" t="s">
        <v>798</v>
      </c>
      <c r="E4571" s="21" t="s">
        <v>2078</v>
      </c>
      <c r="G4571" s="27" t="s">
        <v>153</v>
      </c>
      <c r="H4571" s="27" t="s">
        <v>1165</v>
      </c>
      <c r="I4571" s="27" t="s">
        <v>3305</v>
      </c>
      <c r="J4571">
        <v>30.6675</v>
      </c>
      <c r="K4571">
        <v>79.586388888888806</v>
      </c>
      <c r="L4571">
        <v>2832</v>
      </c>
      <c r="M4571" t="s">
        <v>1145</v>
      </c>
      <c r="O4571">
        <v>2007</v>
      </c>
      <c r="U4571" s="21" t="s">
        <v>3279</v>
      </c>
      <c r="V4571" s="9" t="s">
        <v>1247</v>
      </c>
      <c r="W4571">
        <v>1</v>
      </c>
      <c r="X4571" s="9" t="s">
        <v>1291</v>
      </c>
      <c r="Z4571">
        <v>24</v>
      </c>
      <c r="AD4571" t="s">
        <v>1165</v>
      </c>
      <c r="AF4571" t="s">
        <v>153</v>
      </c>
      <c r="AG4571" t="s">
        <v>3299</v>
      </c>
      <c r="AH4571">
        <f t="shared" ref="AH4571:AH4593" si="67">1*24*60</f>
        <v>1440</v>
      </c>
      <c r="AI4571" s="21" t="s">
        <v>153</v>
      </c>
      <c r="AJ4571" s="21" t="s">
        <v>1148</v>
      </c>
      <c r="AK4571" s="21">
        <v>10</v>
      </c>
      <c r="AL4571" s="21" t="s">
        <v>2993</v>
      </c>
      <c r="AM4571">
        <v>3.1</v>
      </c>
      <c r="AN4571" s="21">
        <v>5</v>
      </c>
      <c r="AO4571" s="21">
        <v>20</v>
      </c>
      <c r="AP4571" s="21">
        <v>28</v>
      </c>
      <c r="AR4571" s="21" t="s">
        <v>3130</v>
      </c>
    </row>
    <row r="4572" spans="1:44" x14ac:dyDescent="0.2">
      <c r="A4572" t="s">
        <v>2079</v>
      </c>
      <c r="B4572" s="21" t="s">
        <v>1146</v>
      </c>
      <c r="C4572" s="21" t="s">
        <v>1149</v>
      </c>
      <c r="D4572" s="21" t="s">
        <v>798</v>
      </c>
      <c r="E4572" s="21" t="s">
        <v>2078</v>
      </c>
      <c r="G4572" s="27" t="s">
        <v>153</v>
      </c>
      <c r="H4572" s="27" t="s">
        <v>1165</v>
      </c>
      <c r="I4572" s="27" t="s">
        <v>3305</v>
      </c>
      <c r="J4572">
        <v>30.6675</v>
      </c>
      <c r="K4572">
        <v>79.586388888888806</v>
      </c>
      <c r="L4572">
        <v>2832</v>
      </c>
      <c r="M4572" t="s">
        <v>1145</v>
      </c>
      <c r="O4572">
        <v>2007</v>
      </c>
      <c r="U4572" s="21" t="s">
        <v>3279</v>
      </c>
      <c r="V4572" s="9" t="s">
        <v>1247</v>
      </c>
      <c r="W4572">
        <v>2</v>
      </c>
      <c r="X4572" s="9" t="s">
        <v>1291</v>
      </c>
      <c r="Z4572">
        <v>24</v>
      </c>
      <c r="AD4572" t="s">
        <v>1165</v>
      </c>
      <c r="AF4572" t="s">
        <v>153</v>
      </c>
      <c r="AG4572" t="s">
        <v>3299</v>
      </c>
      <c r="AH4572">
        <f t="shared" si="67"/>
        <v>1440</v>
      </c>
      <c r="AI4572" s="21" t="s">
        <v>153</v>
      </c>
      <c r="AJ4572" s="21" t="s">
        <v>1148</v>
      </c>
      <c r="AK4572" s="21">
        <v>22</v>
      </c>
      <c r="AL4572" s="21" t="s">
        <v>2993</v>
      </c>
      <c r="AM4572">
        <v>3.74</v>
      </c>
      <c r="AN4572" s="21">
        <v>5</v>
      </c>
      <c r="AO4572" s="21">
        <v>20</v>
      </c>
      <c r="AP4572" s="21">
        <v>28</v>
      </c>
      <c r="AR4572" s="21" t="s">
        <v>3130</v>
      </c>
    </row>
    <row r="4573" spans="1:44" x14ac:dyDescent="0.2">
      <c r="A4573" t="s">
        <v>2079</v>
      </c>
      <c r="B4573" s="21" t="s">
        <v>1146</v>
      </c>
      <c r="C4573" s="21" t="s">
        <v>1149</v>
      </c>
      <c r="D4573" s="21" t="s">
        <v>798</v>
      </c>
      <c r="E4573" s="21" t="s">
        <v>2078</v>
      </c>
      <c r="G4573" s="27" t="s">
        <v>153</v>
      </c>
      <c r="H4573" s="27" t="s">
        <v>1165</v>
      </c>
      <c r="I4573" s="27" t="s">
        <v>3305</v>
      </c>
      <c r="J4573">
        <v>30.6675</v>
      </c>
      <c r="K4573">
        <v>79.586388888888806</v>
      </c>
      <c r="L4573">
        <v>2832</v>
      </c>
      <c r="M4573" t="s">
        <v>1145</v>
      </c>
      <c r="O4573">
        <v>2007</v>
      </c>
      <c r="U4573" s="21" t="s">
        <v>3279</v>
      </c>
      <c r="V4573" s="9" t="s">
        <v>1247</v>
      </c>
      <c r="W4573">
        <v>7</v>
      </c>
      <c r="X4573" s="9" t="s">
        <v>1291</v>
      </c>
      <c r="Z4573">
        <v>24</v>
      </c>
      <c r="AD4573" t="s">
        <v>1165</v>
      </c>
      <c r="AF4573" t="s">
        <v>153</v>
      </c>
      <c r="AG4573" t="s">
        <v>3299</v>
      </c>
      <c r="AH4573">
        <f t="shared" si="67"/>
        <v>1440</v>
      </c>
      <c r="AI4573" s="21" t="s">
        <v>153</v>
      </c>
      <c r="AJ4573" s="21" t="s">
        <v>1148</v>
      </c>
      <c r="AK4573" s="21">
        <v>10</v>
      </c>
      <c r="AL4573" s="21" t="s">
        <v>2993</v>
      </c>
      <c r="AM4573">
        <v>1.6</v>
      </c>
      <c r="AN4573" s="21">
        <v>5</v>
      </c>
      <c r="AO4573" s="21">
        <v>20</v>
      </c>
      <c r="AP4573" s="21">
        <v>28</v>
      </c>
      <c r="AR4573" s="21" t="s">
        <v>3130</v>
      </c>
    </row>
    <row r="4574" spans="1:44" x14ac:dyDescent="0.2">
      <c r="A4574" t="s">
        <v>2079</v>
      </c>
      <c r="B4574" s="21" t="s">
        <v>1146</v>
      </c>
      <c r="C4574" s="21" t="s">
        <v>1149</v>
      </c>
      <c r="D4574" s="21" t="s">
        <v>798</v>
      </c>
      <c r="E4574" s="21" t="s">
        <v>2078</v>
      </c>
      <c r="G4574" s="27" t="s">
        <v>153</v>
      </c>
      <c r="H4574" s="27" t="s">
        <v>1165</v>
      </c>
      <c r="I4574" s="27" t="s">
        <v>3305</v>
      </c>
      <c r="J4574">
        <v>30.6675</v>
      </c>
      <c r="K4574">
        <v>79.586388888888806</v>
      </c>
      <c r="L4574">
        <v>2832</v>
      </c>
      <c r="M4574" t="s">
        <v>1145</v>
      </c>
      <c r="O4574">
        <v>2007</v>
      </c>
      <c r="U4574" s="21" t="s">
        <v>1147</v>
      </c>
      <c r="X4574" s="9" t="s">
        <v>1291</v>
      </c>
      <c r="Z4574">
        <v>0</v>
      </c>
      <c r="AD4574" t="s">
        <v>1165</v>
      </c>
      <c r="AF4574" t="s">
        <v>153</v>
      </c>
      <c r="AG4574" t="s">
        <v>3299</v>
      </c>
      <c r="AH4574">
        <f>1*24*60</f>
        <v>1440</v>
      </c>
      <c r="AI4574" s="21" t="s">
        <v>153</v>
      </c>
      <c r="AJ4574" s="21" t="s">
        <v>1148</v>
      </c>
      <c r="AK4574" s="21">
        <v>40</v>
      </c>
      <c r="AL4574" s="21" t="s">
        <v>2993</v>
      </c>
      <c r="AM4574">
        <v>8.9</v>
      </c>
      <c r="AN4574" s="21">
        <v>5</v>
      </c>
      <c r="AO4574" s="21">
        <v>20</v>
      </c>
      <c r="AP4574" s="21">
        <v>28</v>
      </c>
      <c r="AR4574" s="21" t="s">
        <v>3130</v>
      </c>
    </row>
    <row r="4575" spans="1:44" x14ac:dyDescent="0.2">
      <c r="A4575" t="s">
        <v>2079</v>
      </c>
      <c r="B4575" s="21" t="s">
        <v>1146</v>
      </c>
      <c r="C4575" s="21" t="s">
        <v>1149</v>
      </c>
      <c r="D4575" s="21" t="s">
        <v>798</v>
      </c>
      <c r="E4575" s="21" t="s">
        <v>2078</v>
      </c>
      <c r="G4575" s="27" t="s">
        <v>153</v>
      </c>
      <c r="H4575" s="27" t="s">
        <v>1165</v>
      </c>
      <c r="I4575" s="27" t="s">
        <v>3305</v>
      </c>
      <c r="J4575">
        <v>30.6675</v>
      </c>
      <c r="K4575">
        <v>79.586388888888806</v>
      </c>
      <c r="L4575">
        <v>2832</v>
      </c>
      <c r="M4575" t="s">
        <v>1145</v>
      </c>
      <c r="O4575">
        <v>2007</v>
      </c>
      <c r="U4575" s="21" t="s">
        <v>3279</v>
      </c>
      <c r="V4575" s="9" t="s">
        <v>1247</v>
      </c>
      <c r="W4575">
        <v>1</v>
      </c>
      <c r="X4575" s="9" t="s">
        <v>1291</v>
      </c>
      <c r="Z4575">
        <v>0</v>
      </c>
      <c r="AD4575" t="s">
        <v>1165</v>
      </c>
      <c r="AF4575" t="s">
        <v>153</v>
      </c>
      <c r="AG4575" t="s">
        <v>3299</v>
      </c>
      <c r="AH4575">
        <f t="shared" si="67"/>
        <v>1440</v>
      </c>
      <c r="AI4575" s="21" t="s">
        <v>153</v>
      </c>
      <c r="AJ4575" s="21" t="s">
        <v>1148</v>
      </c>
      <c r="AK4575" s="21">
        <v>12</v>
      </c>
      <c r="AL4575" s="21" t="s">
        <v>2993</v>
      </c>
      <c r="AM4575">
        <v>3.7</v>
      </c>
      <c r="AN4575" s="21">
        <v>5</v>
      </c>
      <c r="AO4575" s="21">
        <v>20</v>
      </c>
      <c r="AP4575" s="21">
        <v>28</v>
      </c>
      <c r="AR4575" s="21" t="s">
        <v>3130</v>
      </c>
    </row>
    <row r="4576" spans="1:44" x14ac:dyDescent="0.2">
      <c r="A4576" t="s">
        <v>2079</v>
      </c>
      <c r="B4576" s="21" t="s">
        <v>1146</v>
      </c>
      <c r="C4576" s="21" t="s">
        <v>1149</v>
      </c>
      <c r="D4576" s="21" t="s">
        <v>798</v>
      </c>
      <c r="E4576" s="21" t="s">
        <v>2078</v>
      </c>
      <c r="G4576" s="27" t="s">
        <v>153</v>
      </c>
      <c r="H4576" s="27" t="s">
        <v>1165</v>
      </c>
      <c r="I4576" s="27" t="s">
        <v>3305</v>
      </c>
      <c r="J4576">
        <v>30.6675</v>
      </c>
      <c r="K4576">
        <v>79.586388888888806</v>
      </c>
      <c r="L4576">
        <v>2832</v>
      </c>
      <c r="M4576" t="s">
        <v>1145</v>
      </c>
      <c r="O4576">
        <v>2007</v>
      </c>
      <c r="U4576" s="21" t="s">
        <v>3279</v>
      </c>
      <c r="V4576" s="9" t="s">
        <v>1247</v>
      </c>
      <c r="W4576">
        <v>2</v>
      </c>
      <c r="X4576" s="9" t="s">
        <v>1291</v>
      </c>
      <c r="Z4576">
        <v>0</v>
      </c>
      <c r="AD4576" t="s">
        <v>1165</v>
      </c>
      <c r="AF4576" t="s">
        <v>153</v>
      </c>
      <c r="AG4576" t="s">
        <v>3299</v>
      </c>
      <c r="AH4576">
        <f t="shared" si="67"/>
        <v>1440</v>
      </c>
      <c r="AI4576" s="21" t="s">
        <v>153</v>
      </c>
      <c r="AJ4576" s="21" t="s">
        <v>1148</v>
      </c>
      <c r="AK4576" s="21">
        <v>18</v>
      </c>
      <c r="AL4576" s="21" t="s">
        <v>2993</v>
      </c>
      <c r="AM4576">
        <v>3.7</v>
      </c>
      <c r="AN4576" s="21">
        <v>5</v>
      </c>
      <c r="AO4576" s="21">
        <v>20</v>
      </c>
      <c r="AP4576" s="21">
        <v>28</v>
      </c>
      <c r="AR4576" s="21" t="s">
        <v>3130</v>
      </c>
    </row>
    <row r="4577" spans="1:44" x14ac:dyDescent="0.2">
      <c r="A4577" t="s">
        <v>2079</v>
      </c>
      <c r="B4577" s="21" t="s">
        <v>1146</v>
      </c>
      <c r="C4577" s="21" t="s">
        <v>1149</v>
      </c>
      <c r="D4577" s="21" t="s">
        <v>798</v>
      </c>
      <c r="E4577" s="21" t="s">
        <v>2078</v>
      </c>
      <c r="G4577" s="27" t="s">
        <v>153</v>
      </c>
      <c r="H4577" s="27" t="s">
        <v>1165</v>
      </c>
      <c r="I4577" s="27" t="s">
        <v>3305</v>
      </c>
      <c r="J4577">
        <v>30.6675</v>
      </c>
      <c r="K4577">
        <v>79.586388888888806</v>
      </c>
      <c r="L4577">
        <v>2832</v>
      </c>
      <c r="M4577" t="s">
        <v>1145</v>
      </c>
      <c r="O4577">
        <v>2007</v>
      </c>
      <c r="U4577" s="21" t="s">
        <v>3279</v>
      </c>
      <c r="V4577" s="9" t="s">
        <v>1247</v>
      </c>
      <c r="W4577">
        <v>7</v>
      </c>
      <c r="X4577" s="9" t="s">
        <v>1291</v>
      </c>
      <c r="Z4577">
        <v>0</v>
      </c>
      <c r="AD4577" t="s">
        <v>1165</v>
      </c>
      <c r="AF4577" t="s">
        <v>153</v>
      </c>
      <c r="AG4577" t="s">
        <v>3299</v>
      </c>
      <c r="AH4577">
        <f t="shared" si="67"/>
        <v>1440</v>
      </c>
      <c r="AI4577" s="21" t="s">
        <v>153</v>
      </c>
      <c r="AJ4577" s="21" t="s">
        <v>1148</v>
      </c>
      <c r="AK4577" s="21">
        <v>40</v>
      </c>
      <c r="AL4577" s="21" t="s">
        <v>2993</v>
      </c>
      <c r="AM4577">
        <v>4.4000000000000004</v>
      </c>
      <c r="AN4577" s="21">
        <v>5</v>
      </c>
      <c r="AO4577" s="21">
        <v>20</v>
      </c>
      <c r="AP4577" s="21">
        <v>28</v>
      </c>
      <c r="AR4577" s="21" t="s">
        <v>3130</v>
      </c>
    </row>
    <row r="4578" spans="1:44" x14ac:dyDescent="0.2">
      <c r="A4578" t="s">
        <v>2079</v>
      </c>
      <c r="B4578" s="21" t="s">
        <v>1146</v>
      </c>
      <c r="C4578" s="21" t="s">
        <v>1149</v>
      </c>
      <c r="D4578" s="21" t="s">
        <v>798</v>
      </c>
      <c r="E4578" s="21" t="s">
        <v>2078</v>
      </c>
      <c r="G4578" s="27" t="s">
        <v>153</v>
      </c>
      <c r="H4578" s="27" t="s">
        <v>1165</v>
      </c>
      <c r="I4578" s="27" t="s">
        <v>3305</v>
      </c>
      <c r="J4578">
        <v>30.6675</v>
      </c>
      <c r="K4578">
        <v>79.586388888888806</v>
      </c>
      <c r="L4578">
        <v>2832</v>
      </c>
      <c r="M4578" t="s">
        <v>1145</v>
      </c>
      <c r="O4578">
        <v>2007</v>
      </c>
      <c r="U4578" s="21" t="s">
        <v>1147</v>
      </c>
      <c r="X4578" s="9" t="s">
        <v>1291</v>
      </c>
      <c r="Z4578" s="9" t="s">
        <v>3300</v>
      </c>
      <c r="AD4578" t="s">
        <v>1165</v>
      </c>
      <c r="AF4578" t="s">
        <v>153</v>
      </c>
      <c r="AG4578" t="s">
        <v>3299</v>
      </c>
      <c r="AH4578">
        <f>1*24*60</f>
        <v>1440</v>
      </c>
      <c r="AI4578" s="21" t="s">
        <v>153</v>
      </c>
      <c r="AJ4578" s="21" t="s">
        <v>1148</v>
      </c>
      <c r="AK4578" s="21">
        <v>15</v>
      </c>
      <c r="AL4578" s="21" t="s">
        <v>2993</v>
      </c>
      <c r="AM4578">
        <v>2.7</v>
      </c>
      <c r="AN4578" s="21">
        <v>5</v>
      </c>
      <c r="AO4578" s="21">
        <v>20</v>
      </c>
      <c r="AP4578" s="21">
        <v>28</v>
      </c>
      <c r="AR4578" s="21" t="s">
        <v>3130</v>
      </c>
    </row>
    <row r="4579" spans="1:44" x14ac:dyDescent="0.2">
      <c r="A4579" t="s">
        <v>2079</v>
      </c>
      <c r="B4579" s="21" t="s">
        <v>1146</v>
      </c>
      <c r="C4579" s="21" t="s">
        <v>1149</v>
      </c>
      <c r="D4579" s="21" t="s">
        <v>798</v>
      </c>
      <c r="E4579" s="21" t="s">
        <v>2078</v>
      </c>
      <c r="G4579" s="27" t="s">
        <v>153</v>
      </c>
      <c r="H4579" s="27" t="s">
        <v>1165</v>
      </c>
      <c r="I4579" s="27" t="s">
        <v>3305</v>
      </c>
      <c r="J4579">
        <v>30.6675</v>
      </c>
      <c r="K4579">
        <v>79.586388888888806</v>
      </c>
      <c r="L4579">
        <v>2832</v>
      </c>
      <c r="M4579" t="s">
        <v>1145</v>
      </c>
      <c r="O4579">
        <v>2007</v>
      </c>
      <c r="U4579" s="21" t="s">
        <v>3279</v>
      </c>
      <c r="V4579" s="9" t="s">
        <v>1247</v>
      </c>
      <c r="W4579">
        <v>1</v>
      </c>
      <c r="X4579" s="9" t="s">
        <v>1291</v>
      </c>
      <c r="Z4579" s="9" t="s">
        <v>3300</v>
      </c>
      <c r="AD4579" t="s">
        <v>1165</v>
      </c>
      <c r="AF4579" t="s">
        <v>153</v>
      </c>
      <c r="AG4579" t="s">
        <v>3299</v>
      </c>
      <c r="AH4579">
        <f t="shared" si="67"/>
        <v>1440</v>
      </c>
      <c r="AI4579" s="21" t="s">
        <v>153</v>
      </c>
      <c r="AJ4579" s="21" t="s">
        <v>1148</v>
      </c>
      <c r="AK4579" s="21">
        <v>8</v>
      </c>
      <c r="AL4579" s="21" t="s">
        <v>2993</v>
      </c>
      <c r="AM4579">
        <v>3.7</v>
      </c>
      <c r="AN4579" s="21">
        <v>5</v>
      </c>
      <c r="AO4579" s="21">
        <v>20</v>
      </c>
      <c r="AP4579" s="21">
        <v>28</v>
      </c>
      <c r="AR4579" s="21" t="s">
        <v>3130</v>
      </c>
    </row>
    <row r="4580" spans="1:44" x14ac:dyDescent="0.2">
      <c r="A4580" t="s">
        <v>2079</v>
      </c>
      <c r="B4580" s="21" t="s">
        <v>1146</v>
      </c>
      <c r="C4580" s="21" t="s">
        <v>1149</v>
      </c>
      <c r="D4580" s="21" t="s">
        <v>798</v>
      </c>
      <c r="E4580" s="21" t="s">
        <v>2078</v>
      </c>
      <c r="G4580" s="27" t="s">
        <v>153</v>
      </c>
      <c r="H4580" s="27" t="s">
        <v>1165</v>
      </c>
      <c r="I4580" s="27" t="s">
        <v>3305</v>
      </c>
      <c r="J4580">
        <v>30.6675</v>
      </c>
      <c r="K4580">
        <v>79.586388888888806</v>
      </c>
      <c r="L4580">
        <v>2832</v>
      </c>
      <c r="M4580" t="s">
        <v>1145</v>
      </c>
      <c r="O4580">
        <v>2007</v>
      </c>
      <c r="U4580" s="21" t="s">
        <v>3279</v>
      </c>
      <c r="V4580" s="9" t="s">
        <v>1247</v>
      </c>
      <c r="W4580">
        <v>2</v>
      </c>
      <c r="X4580" s="9" t="s">
        <v>1291</v>
      </c>
      <c r="Z4580" s="9" t="s">
        <v>3300</v>
      </c>
      <c r="AD4580" t="s">
        <v>1165</v>
      </c>
      <c r="AF4580" t="s">
        <v>153</v>
      </c>
      <c r="AG4580" t="s">
        <v>3299</v>
      </c>
      <c r="AH4580">
        <f t="shared" si="67"/>
        <v>1440</v>
      </c>
      <c r="AI4580" s="21" t="s">
        <v>153</v>
      </c>
      <c r="AJ4580" s="21" t="s">
        <v>1148</v>
      </c>
      <c r="AK4580" s="21">
        <v>10</v>
      </c>
      <c r="AL4580" s="21" t="s">
        <v>2993</v>
      </c>
      <c r="AM4580">
        <v>3.1</v>
      </c>
      <c r="AN4580" s="21">
        <v>5</v>
      </c>
      <c r="AO4580" s="21">
        <v>20</v>
      </c>
      <c r="AP4580" s="21">
        <v>28</v>
      </c>
      <c r="AR4580" s="21" t="s">
        <v>3130</v>
      </c>
    </row>
    <row r="4581" spans="1:44" x14ac:dyDescent="0.2">
      <c r="A4581" t="s">
        <v>2079</v>
      </c>
      <c r="B4581" s="21" t="s">
        <v>1146</v>
      </c>
      <c r="C4581" s="21" t="s">
        <v>1149</v>
      </c>
      <c r="D4581" s="21" t="s">
        <v>798</v>
      </c>
      <c r="E4581" s="21" t="s">
        <v>2078</v>
      </c>
      <c r="G4581" s="27" t="s">
        <v>153</v>
      </c>
      <c r="H4581" s="27" t="s">
        <v>1165</v>
      </c>
      <c r="I4581" s="27" t="s">
        <v>3305</v>
      </c>
      <c r="J4581">
        <v>30.6675</v>
      </c>
      <c r="K4581">
        <v>79.586388888888806</v>
      </c>
      <c r="L4581">
        <v>2832</v>
      </c>
      <c r="M4581" t="s">
        <v>1145</v>
      </c>
      <c r="O4581">
        <v>2007</v>
      </c>
      <c r="U4581" s="21" t="s">
        <v>3279</v>
      </c>
      <c r="V4581" s="9" t="s">
        <v>1247</v>
      </c>
      <c r="W4581">
        <v>7</v>
      </c>
      <c r="X4581" s="9" t="s">
        <v>1291</v>
      </c>
      <c r="Z4581" s="9" t="s">
        <v>3300</v>
      </c>
      <c r="AD4581" t="s">
        <v>1165</v>
      </c>
      <c r="AF4581" t="s">
        <v>153</v>
      </c>
      <c r="AG4581" t="s">
        <v>3299</v>
      </c>
      <c r="AH4581">
        <f t="shared" si="67"/>
        <v>1440</v>
      </c>
      <c r="AI4581" s="21" t="s">
        <v>153</v>
      </c>
      <c r="AJ4581" s="21" t="s">
        <v>1148</v>
      </c>
      <c r="AK4581" s="21">
        <v>14</v>
      </c>
      <c r="AL4581" s="21" t="s">
        <v>2993</v>
      </c>
      <c r="AM4581">
        <v>2.4</v>
      </c>
      <c r="AN4581" s="21">
        <v>5</v>
      </c>
      <c r="AO4581" s="21">
        <v>20</v>
      </c>
      <c r="AP4581" s="21">
        <v>28</v>
      </c>
      <c r="AR4581" s="21" t="s">
        <v>3130</v>
      </c>
    </row>
    <row r="4582" spans="1:44" x14ac:dyDescent="0.2">
      <c r="A4582" t="s">
        <v>2079</v>
      </c>
      <c r="B4582" s="21" t="s">
        <v>1146</v>
      </c>
      <c r="C4582" s="21" t="s">
        <v>1149</v>
      </c>
      <c r="D4582" s="21" t="s">
        <v>798</v>
      </c>
      <c r="E4582" s="21" t="s">
        <v>2078</v>
      </c>
      <c r="G4582" s="27" t="s">
        <v>153</v>
      </c>
      <c r="H4582" s="27" t="s">
        <v>1165</v>
      </c>
      <c r="I4582" s="27" t="s">
        <v>3305</v>
      </c>
      <c r="J4582">
        <v>30.6675</v>
      </c>
      <c r="K4582">
        <v>79.586388888888806</v>
      </c>
      <c r="L4582">
        <v>2832</v>
      </c>
      <c r="M4582" t="s">
        <v>1145</v>
      </c>
      <c r="O4582">
        <v>2007</v>
      </c>
      <c r="U4582" s="21" t="s">
        <v>1147</v>
      </c>
      <c r="X4582" s="9" t="s">
        <v>1201</v>
      </c>
      <c r="Z4582" s="9" t="s">
        <v>3301</v>
      </c>
      <c r="AD4582" t="s">
        <v>1165</v>
      </c>
      <c r="AF4582" t="s">
        <v>153</v>
      </c>
      <c r="AG4582" t="s">
        <v>3299</v>
      </c>
      <c r="AH4582">
        <f>1*24*60</f>
        <v>1440</v>
      </c>
      <c r="AI4582" s="21" t="s">
        <v>153</v>
      </c>
      <c r="AJ4582" s="21" t="s">
        <v>1148</v>
      </c>
      <c r="AK4582" s="21">
        <v>34</v>
      </c>
      <c r="AL4582" s="21" t="s">
        <v>2993</v>
      </c>
      <c r="AM4582">
        <v>4</v>
      </c>
      <c r="AN4582" s="21">
        <v>5</v>
      </c>
      <c r="AO4582" s="21">
        <v>20</v>
      </c>
      <c r="AP4582" s="21">
        <v>28</v>
      </c>
      <c r="AR4582" s="21" t="s">
        <v>3130</v>
      </c>
    </row>
    <row r="4583" spans="1:44" x14ac:dyDescent="0.2">
      <c r="A4583" t="s">
        <v>2079</v>
      </c>
      <c r="B4583" s="21" t="s">
        <v>1146</v>
      </c>
      <c r="C4583" s="21" t="s">
        <v>1149</v>
      </c>
      <c r="D4583" s="21" t="s">
        <v>798</v>
      </c>
      <c r="E4583" s="21" t="s">
        <v>2078</v>
      </c>
      <c r="G4583" s="27" t="s">
        <v>153</v>
      </c>
      <c r="H4583" s="27" t="s">
        <v>1165</v>
      </c>
      <c r="I4583" s="27" t="s">
        <v>3305</v>
      </c>
      <c r="J4583">
        <v>30.6675</v>
      </c>
      <c r="K4583">
        <v>79.586388888888806</v>
      </c>
      <c r="L4583">
        <v>2832</v>
      </c>
      <c r="M4583" t="s">
        <v>1145</v>
      </c>
      <c r="O4583">
        <v>2007</v>
      </c>
      <c r="U4583" s="21" t="s">
        <v>3279</v>
      </c>
      <c r="V4583" s="9" t="s">
        <v>1247</v>
      </c>
      <c r="W4583">
        <v>1</v>
      </c>
      <c r="X4583" s="9" t="s">
        <v>1201</v>
      </c>
      <c r="Z4583" s="9" t="s">
        <v>3301</v>
      </c>
      <c r="AD4583" t="s">
        <v>1165</v>
      </c>
      <c r="AF4583" t="s">
        <v>153</v>
      </c>
      <c r="AG4583" t="s">
        <v>3299</v>
      </c>
      <c r="AH4583">
        <f t="shared" si="67"/>
        <v>1440</v>
      </c>
      <c r="AI4583" s="21" t="s">
        <v>153</v>
      </c>
      <c r="AJ4583" s="21" t="s">
        <v>1148</v>
      </c>
      <c r="AK4583" s="21">
        <v>32</v>
      </c>
      <c r="AL4583" s="21" t="s">
        <v>2993</v>
      </c>
      <c r="AM4583">
        <v>8</v>
      </c>
      <c r="AN4583" s="21">
        <v>5</v>
      </c>
      <c r="AO4583" s="21">
        <v>20</v>
      </c>
      <c r="AP4583" s="21">
        <v>28</v>
      </c>
      <c r="AR4583" s="21" t="s">
        <v>3130</v>
      </c>
    </row>
    <row r="4584" spans="1:44" x14ac:dyDescent="0.2">
      <c r="A4584" t="s">
        <v>2079</v>
      </c>
      <c r="B4584" s="21" t="s">
        <v>1146</v>
      </c>
      <c r="C4584" s="21" t="s">
        <v>1149</v>
      </c>
      <c r="D4584" s="21" t="s">
        <v>798</v>
      </c>
      <c r="E4584" s="21" t="s">
        <v>2078</v>
      </c>
      <c r="G4584" s="27" t="s">
        <v>153</v>
      </c>
      <c r="H4584" s="27" t="s">
        <v>1165</v>
      </c>
      <c r="I4584" s="27" t="s">
        <v>3305</v>
      </c>
      <c r="J4584">
        <v>30.6675</v>
      </c>
      <c r="K4584">
        <v>79.586388888888806</v>
      </c>
      <c r="L4584">
        <v>2832</v>
      </c>
      <c r="M4584" t="s">
        <v>1145</v>
      </c>
      <c r="O4584">
        <v>2007</v>
      </c>
      <c r="U4584" s="21" t="s">
        <v>3279</v>
      </c>
      <c r="V4584" s="9" t="s">
        <v>1247</v>
      </c>
      <c r="W4584">
        <v>2</v>
      </c>
      <c r="X4584" s="9" t="s">
        <v>1201</v>
      </c>
      <c r="Z4584" s="9" t="s">
        <v>3301</v>
      </c>
      <c r="AD4584" t="s">
        <v>1165</v>
      </c>
      <c r="AF4584" t="s">
        <v>153</v>
      </c>
      <c r="AG4584" t="s">
        <v>3299</v>
      </c>
      <c r="AH4584">
        <f t="shared" si="67"/>
        <v>1440</v>
      </c>
      <c r="AI4584" s="21" t="s">
        <v>153</v>
      </c>
      <c r="AJ4584" s="21" t="s">
        <v>1148</v>
      </c>
      <c r="AK4584" s="21">
        <v>34</v>
      </c>
      <c r="AL4584" s="21" t="s">
        <v>2993</v>
      </c>
      <c r="AM4584">
        <v>6.7</v>
      </c>
      <c r="AN4584" s="21">
        <v>5</v>
      </c>
      <c r="AO4584" s="21">
        <v>20</v>
      </c>
      <c r="AP4584" s="21">
        <v>28</v>
      </c>
      <c r="AR4584" s="21" t="s">
        <v>3130</v>
      </c>
    </row>
    <row r="4585" spans="1:44" x14ac:dyDescent="0.2">
      <c r="A4585" t="s">
        <v>2079</v>
      </c>
      <c r="B4585" s="21" t="s">
        <v>1146</v>
      </c>
      <c r="C4585" s="21" t="s">
        <v>1149</v>
      </c>
      <c r="D4585" s="21" t="s">
        <v>798</v>
      </c>
      <c r="E4585" s="21" t="s">
        <v>2078</v>
      </c>
      <c r="G4585" s="27" t="s">
        <v>153</v>
      </c>
      <c r="H4585" s="27" t="s">
        <v>1165</v>
      </c>
      <c r="I4585" s="27" t="s">
        <v>3305</v>
      </c>
      <c r="J4585">
        <v>30.6675</v>
      </c>
      <c r="K4585">
        <v>79.586388888888806</v>
      </c>
      <c r="L4585">
        <v>2832</v>
      </c>
      <c r="M4585" t="s">
        <v>1145</v>
      </c>
      <c r="O4585">
        <v>2007</v>
      </c>
      <c r="U4585" s="21" t="s">
        <v>3279</v>
      </c>
      <c r="V4585" s="9" t="s">
        <v>1247</v>
      </c>
      <c r="W4585">
        <v>7</v>
      </c>
      <c r="X4585" s="9" t="s">
        <v>1201</v>
      </c>
      <c r="Z4585" s="9" t="s">
        <v>3301</v>
      </c>
      <c r="AD4585" t="s">
        <v>1165</v>
      </c>
      <c r="AF4585" t="s">
        <v>153</v>
      </c>
      <c r="AG4585" t="s">
        <v>3299</v>
      </c>
      <c r="AH4585">
        <f t="shared" si="67"/>
        <v>1440</v>
      </c>
      <c r="AI4585" s="21" t="s">
        <v>153</v>
      </c>
      <c r="AJ4585" s="21" t="s">
        <v>1148</v>
      </c>
      <c r="AK4585" s="21">
        <v>44</v>
      </c>
      <c r="AL4585" s="21" t="s">
        <v>2993</v>
      </c>
      <c r="AM4585">
        <v>8.6999999999999993</v>
      </c>
      <c r="AN4585" s="21">
        <v>5</v>
      </c>
      <c r="AO4585" s="21">
        <v>20</v>
      </c>
      <c r="AP4585" s="21">
        <v>28</v>
      </c>
      <c r="AR4585" s="21" t="s">
        <v>3130</v>
      </c>
    </row>
    <row r="4586" spans="1:44" x14ac:dyDescent="0.2">
      <c r="A4586" t="s">
        <v>2079</v>
      </c>
      <c r="B4586" s="21" t="s">
        <v>1146</v>
      </c>
      <c r="C4586" s="21" t="s">
        <v>1149</v>
      </c>
      <c r="D4586" s="21" t="s">
        <v>798</v>
      </c>
      <c r="E4586" s="21" t="s">
        <v>2078</v>
      </c>
      <c r="G4586" s="27" t="s">
        <v>153</v>
      </c>
      <c r="H4586" s="27" t="s">
        <v>1165</v>
      </c>
      <c r="I4586" s="27" t="s">
        <v>3305</v>
      </c>
      <c r="J4586">
        <v>30.6675</v>
      </c>
      <c r="K4586">
        <v>79.586388888888806</v>
      </c>
      <c r="L4586">
        <v>2832</v>
      </c>
      <c r="M4586" t="s">
        <v>1145</v>
      </c>
      <c r="O4586">
        <v>2007</v>
      </c>
      <c r="U4586" s="21" t="s">
        <v>1147</v>
      </c>
      <c r="X4586" s="9" t="s">
        <v>1201</v>
      </c>
      <c r="Z4586" s="9" t="s">
        <v>3302</v>
      </c>
      <c r="AD4586" t="s">
        <v>1165</v>
      </c>
      <c r="AF4586" t="s">
        <v>153</v>
      </c>
      <c r="AG4586" t="s">
        <v>3299</v>
      </c>
      <c r="AH4586">
        <f>1*24*60</f>
        <v>1440</v>
      </c>
      <c r="AI4586" s="21" t="s">
        <v>153</v>
      </c>
      <c r="AJ4586" s="21" t="s">
        <v>1148</v>
      </c>
      <c r="AK4586" s="21">
        <v>37</v>
      </c>
      <c r="AL4586" s="21" t="s">
        <v>2993</v>
      </c>
      <c r="AM4586">
        <v>4.5999999999999996</v>
      </c>
      <c r="AN4586" s="21">
        <v>5</v>
      </c>
      <c r="AO4586" s="21">
        <v>20</v>
      </c>
      <c r="AP4586" s="21">
        <v>28</v>
      </c>
      <c r="AR4586" s="21" t="s">
        <v>3130</v>
      </c>
    </row>
    <row r="4587" spans="1:44" x14ac:dyDescent="0.2">
      <c r="A4587" t="s">
        <v>2079</v>
      </c>
      <c r="B4587" s="21" t="s">
        <v>1146</v>
      </c>
      <c r="C4587" s="21" t="s">
        <v>1149</v>
      </c>
      <c r="D4587" s="21" t="s">
        <v>798</v>
      </c>
      <c r="E4587" s="21" t="s">
        <v>2078</v>
      </c>
      <c r="G4587" s="27" t="s">
        <v>153</v>
      </c>
      <c r="H4587" s="27" t="s">
        <v>1165</v>
      </c>
      <c r="I4587" s="27" t="s">
        <v>3305</v>
      </c>
      <c r="J4587">
        <v>30.6675</v>
      </c>
      <c r="K4587">
        <v>79.586388888888806</v>
      </c>
      <c r="L4587">
        <v>2832</v>
      </c>
      <c r="M4587" t="s">
        <v>1145</v>
      </c>
      <c r="O4587">
        <v>2007</v>
      </c>
      <c r="U4587" s="21" t="s">
        <v>3279</v>
      </c>
      <c r="V4587" s="9" t="s">
        <v>1247</v>
      </c>
      <c r="W4587">
        <v>1</v>
      </c>
      <c r="X4587" s="9" t="s">
        <v>1201</v>
      </c>
      <c r="Z4587" s="9" t="s">
        <v>3302</v>
      </c>
      <c r="AD4587" t="s">
        <v>1165</v>
      </c>
      <c r="AF4587" t="s">
        <v>153</v>
      </c>
      <c r="AG4587" t="s">
        <v>3299</v>
      </c>
      <c r="AH4587">
        <f t="shared" si="67"/>
        <v>1440</v>
      </c>
      <c r="AI4587" s="21" t="s">
        <v>153</v>
      </c>
      <c r="AJ4587" s="21" t="s">
        <v>1148</v>
      </c>
      <c r="AK4587" s="21">
        <v>22</v>
      </c>
      <c r="AL4587" s="21" t="s">
        <v>2993</v>
      </c>
      <c r="AM4587">
        <v>3.7</v>
      </c>
      <c r="AN4587" s="21">
        <v>5</v>
      </c>
      <c r="AO4587" s="21">
        <v>20</v>
      </c>
      <c r="AP4587" s="21">
        <v>28</v>
      </c>
      <c r="AR4587" s="21" t="s">
        <v>3130</v>
      </c>
    </row>
    <row r="4588" spans="1:44" x14ac:dyDescent="0.2">
      <c r="A4588" t="s">
        <v>2079</v>
      </c>
      <c r="B4588" s="21" t="s">
        <v>1146</v>
      </c>
      <c r="C4588" s="21" t="s">
        <v>1149</v>
      </c>
      <c r="D4588" s="21" t="s">
        <v>798</v>
      </c>
      <c r="E4588" s="21" t="s">
        <v>2078</v>
      </c>
      <c r="G4588" s="27" t="s">
        <v>153</v>
      </c>
      <c r="H4588" s="27" t="s">
        <v>1165</v>
      </c>
      <c r="I4588" s="27" t="s">
        <v>3305</v>
      </c>
      <c r="J4588">
        <v>30.6675</v>
      </c>
      <c r="K4588">
        <v>79.586388888888806</v>
      </c>
      <c r="L4588">
        <v>2832</v>
      </c>
      <c r="M4588" t="s">
        <v>1145</v>
      </c>
      <c r="O4588">
        <v>2007</v>
      </c>
      <c r="U4588" s="21" t="s">
        <v>3279</v>
      </c>
      <c r="V4588" s="9" t="s">
        <v>1247</v>
      </c>
      <c r="W4588">
        <v>2</v>
      </c>
      <c r="X4588" s="9" t="s">
        <v>1201</v>
      </c>
      <c r="Z4588" s="9" t="s">
        <v>3302</v>
      </c>
      <c r="AD4588" t="s">
        <v>1165</v>
      </c>
      <c r="AF4588" t="s">
        <v>153</v>
      </c>
      <c r="AG4588" t="s">
        <v>3299</v>
      </c>
      <c r="AH4588">
        <f t="shared" si="67"/>
        <v>1440</v>
      </c>
      <c r="AI4588" s="21" t="s">
        <v>153</v>
      </c>
      <c r="AJ4588" s="21" t="s">
        <v>1148</v>
      </c>
      <c r="AK4588" s="21">
        <v>32</v>
      </c>
      <c r="AL4588" s="21" t="s">
        <v>2993</v>
      </c>
      <c r="AM4588">
        <v>4.8</v>
      </c>
      <c r="AN4588" s="21">
        <v>5</v>
      </c>
      <c r="AO4588" s="21">
        <v>20</v>
      </c>
      <c r="AP4588" s="21">
        <v>28</v>
      </c>
      <c r="AR4588" s="21" t="s">
        <v>3130</v>
      </c>
    </row>
    <row r="4589" spans="1:44" x14ac:dyDescent="0.2">
      <c r="A4589" t="s">
        <v>2079</v>
      </c>
      <c r="B4589" s="21" t="s">
        <v>1146</v>
      </c>
      <c r="C4589" s="21" t="s">
        <v>1149</v>
      </c>
      <c r="D4589" s="21" t="s">
        <v>798</v>
      </c>
      <c r="E4589" s="21" t="s">
        <v>2078</v>
      </c>
      <c r="G4589" s="27" t="s">
        <v>153</v>
      </c>
      <c r="H4589" s="27" t="s">
        <v>1165</v>
      </c>
      <c r="I4589" s="27" t="s">
        <v>3305</v>
      </c>
      <c r="J4589">
        <v>30.6675</v>
      </c>
      <c r="K4589">
        <v>79.586388888888806</v>
      </c>
      <c r="L4589">
        <v>2832</v>
      </c>
      <c r="M4589" t="s">
        <v>1145</v>
      </c>
      <c r="O4589">
        <v>2007</v>
      </c>
      <c r="U4589" s="21" t="s">
        <v>3279</v>
      </c>
      <c r="V4589" s="9" t="s">
        <v>1247</v>
      </c>
      <c r="W4589">
        <v>7</v>
      </c>
      <c r="X4589" s="9" t="s">
        <v>1201</v>
      </c>
      <c r="Z4589" s="9" t="s">
        <v>3302</v>
      </c>
      <c r="AD4589" t="s">
        <v>1165</v>
      </c>
      <c r="AF4589" t="s">
        <v>153</v>
      </c>
      <c r="AG4589" t="s">
        <v>3299</v>
      </c>
      <c r="AH4589">
        <f t="shared" si="67"/>
        <v>1440</v>
      </c>
      <c r="AI4589" s="21" t="s">
        <v>153</v>
      </c>
      <c r="AJ4589" s="21" t="s">
        <v>1148</v>
      </c>
      <c r="AK4589" s="21">
        <v>52</v>
      </c>
      <c r="AL4589" s="21" t="s">
        <v>2993</v>
      </c>
      <c r="AM4589">
        <v>6.6</v>
      </c>
      <c r="AN4589" s="21">
        <v>5</v>
      </c>
      <c r="AO4589" s="21">
        <v>20</v>
      </c>
      <c r="AP4589" s="21">
        <v>28</v>
      </c>
      <c r="AR4589" s="21" t="s">
        <v>3130</v>
      </c>
    </row>
    <row r="4590" spans="1:44" x14ac:dyDescent="0.2">
      <c r="A4590" t="s">
        <v>2079</v>
      </c>
      <c r="B4590" s="21" t="s">
        <v>1146</v>
      </c>
      <c r="C4590" s="21" t="s">
        <v>1149</v>
      </c>
      <c r="D4590" s="21" t="s">
        <v>798</v>
      </c>
      <c r="E4590" s="21" t="s">
        <v>2078</v>
      </c>
      <c r="G4590" s="27" t="s">
        <v>153</v>
      </c>
      <c r="H4590" s="27" t="s">
        <v>1165</v>
      </c>
      <c r="I4590" s="27" t="s">
        <v>3305</v>
      </c>
      <c r="J4590">
        <v>30.6675</v>
      </c>
      <c r="K4590">
        <v>79.586388888888806</v>
      </c>
      <c r="L4590">
        <v>2832</v>
      </c>
      <c r="M4590" t="s">
        <v>1145</v>
      </c>
      <c r="O4590">
        <v>2007</v>
      </c>
      <c r="U4590" s="21" t="s">
        <v>1147</v>
      </c>
      <c r="X4590" s="9" t="s">
        <v>1201</v>
      </c>
      <c r="Z4590" s="9" t="s">
        <v>3300</v>
      </c>
      <c r="AD4590" t="s">
        <v>1165</v>
      </c>
      <c r="AF4590" t="s">
        <v>153</v>
      </c>
      <c r="AG4590" t="s">
        <v>3299</v>
      </c>
      <c r="AH4590">
        <f>1*24*60</f>
        <v>1440</v>
      </c>
      <c r="AI4590" s="21" t="s">
        <v>153</v>
      </c>
      <c r="AJ4590" s="21" t="s">
        <v>1148</v>
      </c>
      <c r="AK4590" s="21">
        <v>27</v>
      </c>
      <c r="AL4590" s="21" t="s">
        <v>2993</v>
      </c>
      <c r="AM4590">
        <v>5.0999999999999996</v>
      </c>
      <c r="AN4590" s="21">
        <v>5</v>
      </c>
      <c r="AO4590" s="21">
        <v>20</v>
      </c>
      <c r="AP4590" s="21">
        <v>28</v>
      </c>
      <c r="AR4590" s="21" t="s">
        <v>3130</v>
      </c>
    </row>
    <row r="4591" spans="1:44" x14ac:dyDescent="0.2">
      <c r="A4591" t="s">
        <v>2079</v>
      </c>
      <c r="B4591" s="21" t="s">
        <v>1146</v>
      </c>
      <c r="C4591" s="21" t="s">
        <v>1149</v>
      </c>
      <c r="D4591" s="21" t="s">
        <v>798</v>
      </c>
      <c r="E4591" s="21" t="s">
        <v>2078</v>
      </c>
      <c r="G4591" s="27" t="s">
        <v>153</v>
      </c>
      <c r="H4591" s="27" t="s">
        <v>1165</v>
      </c>
      <c r="I4591" s="27" t="s">
        <v>3305</v>
      </c>
      <c r="J4591">
        <v>30.6675</v>
      </c>
      <c r="K4591">
        <v>79.586388888888806</v>
      </c>
      <c r="L4591">
        <v>2832</v>
      </c>
      <c r="M4591" t="s">
        <v>1145</v>
      </c>
      <c r="O4591">
        <v>2007</v>
      </c>
      <c r="U4591" s="21" t="s">
        <v>3279</v>
      </c>
      <c r="V4591" s="9" t="s">
        <v>1247</v>
      </c>
      <c r="W4591">
        <v>1</v>
      </c>
      <c r="X4591" s="9" t="s">
        <v>1201</v>
      </c>
      <c r="Z4591" s="9" t="s">
        <v>3300</v>
      </c>
      <c r="AD4591" t="s">
        <v>1165</v>
      </c>
      <c r="AF4591" t="s">
        <v>153</v>
      </c>
      <c r="AG4591" t="s">
        <v>3299</v>
      </c>
      <c r="AH4591">
        <f t="shared" si="67"/>
        <v>1440</v>
      </c>
      <c r="AI4591" s="21" t="s">
        <v>153</v>
      </c>
      <c r="AJ4591" s="21" t="s">
        <v>1148</v>
      </c>
      <c r="AK4591" s="21">
        <v>10</v>
      </c>
      <c r="AL4591" s="21" t="s">
        <v>2993</v>
      </c>
      <c r="AM4591">
        <v>3.1</v>
      </c>
      <c r="AN4591" s="21">
        <v>5</v>
      </c>
      <c r="AO4591" s="21">
        <v>20</v>
      </c>
      <c r="AP4591" s="21">
        <v>28</v>
      </c>
      <c r="AR4591" s="21" t="s">
        <v>3130</v>
      </c>
    </row>
    <row r="4592" spans="1:44" x14ac:dyDescent="0.2">
      <c r="A4592" t="s">
        <v>2079</v>
      </c>
      <c r="B4592" s="21" t="s">
        <v>1146</v>
      </c>
      <c r="C4592" s="21" t="s">
        <v>1149</v>
      </c>
      <c r="D4592" s="21" t="s">
        <v>798</v>
      </c>
      <c r="E4592" s="21" t="s">
        <v>2078</v>
      </c>
      <c r="G4592" s="27" t="s">
        <v>153</v>
      </c>
      <c r="H4592" s="27" t="s">
        <v>1165</v>
      </c>
      <c r="I4592" s="27" t="s">
        <v>3305</v>
      </c>
      <c r="J4592">
        <v>30.6675</v>
      </c>
      <c r="K4592">
        <v>79.586388888888806</v>
      </c>
      <c r="L4592">
        <v>2832</v>
      </c>
      <c r="M4592" t="s">
        <v>1145</v>
      </c>
      <c r="O4592">
        <v>2007</v>
      </c>
      <c r="U4592" s="21" t="s">
        <v>3279</v>
      </c>
      <c r="V4592" s="9" t="s">
        <v>1247</v>
      </c>
      <c r="W4592">
        <v>2</v>
      </c>
      <c r="X4592" s="9" t="s">
        <v>1201</v>
      </c>
      <c r="Z4592" s="9" t="s">
        <v>3300</v>
      </c>
      <c r="AD4592" t="s">
        <v>1165</v>
      </c>
      <c r="AF4592" t="s">
        <v>153</v>
      </c>
      <c r="AG4592" t="s">
        <v>3299</v>
      </c>
      <c r="AH4592">
        <f t="shared" si="67"/>
        <v>1440</v>
      </c>
      <c r="AI4592" s="21" t="s">
        <v>153</v>
      </c>
      <c r="AJ4592" s="21" t="s">
        <v>1148</v>
      </c>
      <c r="AK4592" s="21">
        <v>14</v>
      </c>
      <c r="AL4592" s="21" t="s">
        <v>2993</v>
      </c>
      <c r="AM4592">
        <v>6</v>
      </c>
      <c r="AN4592" s="21">
        <v>5</v>
      </c>
      <c r="AO4592" s="21">
        <v>20</v>
      </c>
      <c r="AP4592" s="21">
        <v>28</v>
      </c>
      <c r="AR4592" s="21" t="s">
        <v>3130</v>
      </c>
    </row>
    <row r="4593" spans="1:44" x14ac:dyDescent="0.2">
      <c r="A4593" t="s">
        <v>2079</v>
      </c>
      <c r="B4593" s="21" t="s">
        <v>1146</v>
      </c>
      <c r="C4593" s="21" t="s">
        <v>1149</v>
      </c>
      <c r="D4593" s="21" t="s">
        <v>798</v>
      </c>
      <c r="E4593" s="21" t="s">
        <v>2078</v>
      </c>
      <c r="G4593" s="27" t="s">
        <v>153</v>
      </c>
      <c r="H4593" s="27" t="s">
        <v>1165</v>
      </c>
      <c r="I4593" s="27" t="s">
        <v>3305</v>
      </c>
      <c r="J4593">
        <v>30.6675</v>
      </c>
      <c r="K4593">
        <v>79.586388888888806</v>
      </c>
      <c r="L4593">
        <v>2832</v>
      </c>
      <c r="M4593" t="s">
        <v>1145</v>
      </c>
      <c r="O4593">
        <v>2007</v>
      </c>
      <c r="U4593" s="21" t="s">
        <v>3279</v>
      </c>
      <c r="V4593" s="9" t="s">
        <v>1247</v>
      </c>
      <c r="W4593">
        <v>7</v>
      </c>
      <c r="X4593" s="9" t="s">
        <v>1201</v>
      </c>
      <c r="Z4593" s="9" t="s">
        <v>3300</v>
      </c>
      <c r="AD4593" t="s">
        <v>1165</v>
      </c>
      <c r="AF4593" t="s">
        <v>153</v>
      </c>
      <c r="AG4593" t="s">
        <v>3299</v>
      </c>
      <c r="AH4593">
        <f t="shared" si="67"/>
        <v>1440</v>
      </c>
      <c r="AI4593" s="21" t="s">
        <v>153</v>
      </c>
      <c r="AJ4593" s="21" t="s">
        <v>1148</v>
      </c>
      <c r="AK4593" s="21">
        <v>14</v>
      </c>
      <c r="AL4593" s="21" t="s">
        <v>2993</v>
      </c>
      <c r="AM4593">
        <v>5</v>
      </c>
      <c r="AN4593" s="21">
        <v>5</v>
      </c>
      <c r="AO4593" s="21">
        <v>20</v>
      </c>
      <c r="AP4593" s="21">
        <v>28</v>
      </c>
      <c r="AR4593" s="21" t="s">
        <v>3130</v>
      </c>
    </row>
    <row r="4594" spans="1:44" x14ac:dyDescent="0.2">
      <c r="A4594" t="s">
        <v>2079</v>
      </c>
      <c r="B4594" s="21" t="s">
        <v>1146</v>
      </c>
      <c r="C4594" s="21" t="s">
        <v>1149</v>
      </c>
      <c r="D4594" s="21" t="s">
        <v>798</v>
      </c>
      <c r="E4594" s="21" t="s">
        <v>2078</v>
      </c>
      <c r="G4594" s="27" t="s">
        <v>153</v>
      </c>
      <c r="H4594" s="27" t="s">
        <v>1165</v>
      </c>
      <c r="I4594" s="27" t="s">
        <v>3306</v>
      </c>
      <c r="J4594">
        <v>30.522777777777701</v>
      </c>
      <c r="K4594">
        <v>79.753611111111098</v>
      </c>
      <c r="L4594">
        <v>3349</v>
      </c>
      <c r="M4594" t="s">
        <v>1145</v>
      </c>
      <c r="O4594">
        <v>2007</v>
      </c>
      <c r="U4594" s="21" t="s">
        <v>1147</v>
      </c>
      <c r="X4594" s="9" t="s">
        <v>1291</v>
      </c>
      <c r="Z4594">
        <v>24</v>
      </c>
      <c r="AD4594" t="s">
        <v>1165</v>
      </c>
      <c r="AF4594" t="s">
        <v>153</v>
      </c>
      <c r="AG4594" t="s">
        <v>3299</v>
      </c>
      <c r="AH4594">
        <f>1*24*60</f>
        <v>1440</v>
      </c>
      <c r="AI4594" s="21" t="s">
        <v>153</v>
      </c>
      <c r="AJ4594" s="21" t="s">
        <v>1148</v>
      </c>
      <c r="AK4594" s="21">
        <v>49</v>
      </c>
      <c r="AL4594" s="21" t="s">
        <v>2993</v>
      </c>
      <c r="AM4594">
        <v>5.3</v>
      </c>
      <c r="AN4594" s="21">
        <v>5</v>
      </c>
      <c r="AO4594" s="21">
        <v>20</v>
      </c>
      <c r="AP4594" s="21">
        <v>28</v>
      </c>
      <c r="AR4594" s="21" t="s">
        <v>3130</v>
      </c>
    </row>
    <row r="4595" spans="1:44" x14ac:dyDescent="0.2">
      <c r="A4595" t="s">
        <v>2079</v>
      </c>
      <c r="B4595" s="21" t="s">
        <v>1146</v>
      </c>
      <c r="C4595" s="21" t="s">
        <v>1149</v>
      </c>
      <c r="D4595" s="21" t="s">
        <v>798</v>
      </c>
      <c r="E4595" s="21" t="s">
        <v>2078</v>
      </c>
      <c r="G4595" s="27" t="s">
        <v>153</v>
      </c>
      <c r="H4595" s="27" t="s">
        <v>1165</v>
      </c>
      <c r="I4595" s="27" t="s">
        <v>3306</v>
      </c>
      <c r="J4595">
        <v>30.522777777777701</v>
      </c>
      <c r="K4595">
        <v>79.753611111111098</v>
      </c>
      <c r="L4595">
        <v>3349</v>
      </c>
      <c r="M4595" t="s">
        <v>1145</v>
      </c>
      <c r="O4595">
        <v>2007</v>
      </c>
      <c r="U4595" s="21" t="s">
        <v>3279</v>
      </c>
      <c r="V4595" s="9" t="s">
        <v>1247</v>
      </c>
      <c r="W4595">
        <v>1</v>
      </c>
      <c r="X4595" s="9" t="s">
        <v>1291</v>
      </c>
      <c r="Z4595">
        <v>24</v>
      </c>
      <c r="AD4595" t="s">
        <v>1165</v>
      </c>
      <c r="AF4595" t="s">
        <v>153</v>
      </c>
      <c r="AG4595" t="s">
        <v>3299</v>
      </c>
      <c r="AH4595">
        <f t="shared" ref="AH4595:AH4617" si="68">1*24*60</f>
        <v>1440</v>
      </c>
      <c r="AI4595" s="21" t="s">
        <v>153</v>
      </c>
      <c r="AJ4595" s="21" t="s">
        <v>1148</v>
      </c>
      <c r="AK4595" s="21">
        <v>34</v>
      </c>
      <c r="AL4595" s="21" t="s">
        <v>2993</v>
      </c>
      <c r="AM4595">
        <v>5</v>
      </c>
      <c r="AN4595" s="21">
        <v>5</v>
      </c>
      <c r="AO4595" s="21">
        <v>20</v>
      </c>
      <c r="AP4595" s="21">
        <v>28</v>
      </c>
      <c r="AR4595" s="21" t="s">
        <v>3130</v>
      </c>
    </row>
    <row r="4596" spans="1:44" x14ac:dyDescent="0.2">
      <c r="A4596" t="s">
        <v>2079</v>
      </c>
      <c r="B4596" s="21" t="s">
        <v>1146</v>
      </c>
      <c r="C4596" s="21" t="s">
        <v>1149</v>
      </c>
      <c r="D4596" s="21" t="s">
        <v>798</v>
      </c>
      <c r="E4596" s="21" t="s">
        <v>2078</v>
      </c>
      <c r="G4596" s="27" t="s">
        <v>153</v>
      </c>
      <c r="H4596" s="27" t="s">
        <v>1165</v>
      </c>
      <c r="I4596" s="27" t="s">
        <v>3306</v>
      </c>
      <c r="J4596">
        <v>30.522777777777701</v>
      </c>
      <c r="K4596">
        <v>79.753611111111098</v>
      </c>
      <c r="L4596">
        <v>3349</v>
      </c>
      <c r="M4596" t="s">
        <v>1145</v>
      </c>
      <c r="O4596">
        <v>2007</v>
      </c>
      <c r="U4596" s="21" t="s">
        <v>3279</v>
      </c>
      <c r="V4596" s="9" t="s">
        <v>1247</v>
      </c>
      <c r="W4596">
        <v>2</v>
      </c>
      <c r="X4596" s="9" t="s">
        <v>1291</v>
      </c>
      <c r="Z4596">
        <v>24</v>
      </c>
      <c r="AD4596" t="s">
        <v>1165</v>
      </c>
      <c r="AF4596" t="s">
        <v>153</v>
      </c>
      <c r="AG4596" t="s">
        <v>3299</v>
      </c>
      <c r="AH4596">
        <f t="shared" si="68"/>
        <v>1440</v>
      </c>
      <c r="AI4596" s="21" t="s">
        <v>153</v>
      </c>
      <c r="AJ4596" s="21" t="s">
        <v>1148</v>
      </c>
      <c r="AK4596" s="21">
        <v>14</v>
      </c>
      <c r="AL4596" s="21" t="s">
        <v>2993</v>
      </c>
      <c r="AM4596">
        <v>5</v>
      </c>
      <c r="AN4596" s="21">
        <v>5</v>
      </c>
      <c r="AO4596" s="21">
        <v>20</v>
      </c>
      <c r="AP4596" s="21">
        <v>28</v>
      </c>
      <c r="AR4596" s="21" t="s">
        <v>3130</v>
      </c>
    </row>
    <row r="4597" spans="1:44" x14ac:dyDescent="0.2">
      <c r="A4597" t="s">
        <v>2079</v>
      </c>
      <c r="B4597" s="21" t="s">
        <v>1146</v>
      </c>
      <c r="C4597" s="21" t="s">
        <v>1149</v>
      </c>
      <c r="D4597" s="21" t="s">
        <v>798</v>
      </c>
      <c r="E4597" s="21" t="s">
        <v>2078</v>
      </c>
      <c r="G4597" s="27" t="s">
        <v>153</v>
      </c>
      <c r="H4597" s="27" t="s">
        <v>1165</v>
      </c>
      <c r="I4597" s="27" t="s">
        <v>3306</v>
      </c>
      <c r="J4597">
        <v>30.522777777777701</v>
      </c>
      <c r="K4597">
        <v>79.753611111111098</v>
      </c>
      <c r="L4597">
        <v>3349</v>
      </c>
      <c r="M4597" t="s">
        <v>1145</v>
      </c>
      <c r="O4597">
        <v>2007</v>
      </c>
      <c r="U4597" s="21" t="s">
        <v>3279</v>
      </c>
      <c r="V4597" s="9" t="s">
        <v>1247</v>
      </c>
      <c r="W4597">
        <v>7</v>
      </c>
      <c r="X4597" s="9" t="s">
        <v>1291</v>
      </c>
      <c r="Z4597">
        <v>24</v>
      </c>
      <c r="AD4597" t="s">
        <v>1165</v>
      </c>
      <c r="AF4597" t="s">
        <v>153</v>
      </c>
      <c r="AG4597" t="s">
        <v>3299</v>
      </c>
      <c r="AH4597">
        <f t="shared" si="68"/>
        <v>1440</v>
      </c>
      <c r="AI4597" s="21" t="s">
        <v>153</v>
      </c>
      <c r="AJ4597" s="21" t="s">
        <v>1148</v>
      </c>
      <c r="AK4597" s="21">
        <v>48</v>
      </c>
      <c r="AL4597" s="21" t="s">
        <v>2993</v>
      </c>
      <c r="AM4597">
        <v>6.6</v>
      </c>
      <c r="AN4597" s="21">
        <v>5</v>
      </c>
      <c r="AO4597" s="21">
        <v>20</v>
      </c>
      <c r="AP4597" s="21">
        <v>28</v>
      </c>
      <c r="AR4597" s="21" t="s">
        <v>3130</v>
      </c>
    </row>
    <row r="4598" spans="1:44" x14ac:dyDescent="0.2">
      <c r="A4598" t="s">
        <v>2079</v>
      </c>
      <c r="B4598" s="21" t="s">
        <v>1146</v>
      </c>
      <c r="C4598" s="21" t="s">
        <v>1149</v>
      </c>
      <c r="D4598" s="21" t="s">
        <v>798</v>
      </c>
      <c r="E4598" s="21" t="s">
        <v>2078</v>
      </c>
      <c r="G4598" s="27" t="s">
        <v>153</v>
      </c>
      <c r="H4598" s="27" t="s">
        <v>1165</v>
      </c>
      <c r="I4598" s="27" t="s">
        <v>3306</v>
      </c>
      <c r="J4598">
        <v>30.522777777777701</v>
      </c>
      <c r="K4598">
        <v>79.753611111111098</v>
      </c>
      <c r="L4598">
        <v>3349</v>
      </c>
      <c r="M4598" t="s">
        <v>1145</v>
      </c>
      <c r="O4598">
        <v>2007</v>
      </c>
      <c r="U4598" s="21" t="s">
        <v>1147</v>
      </c>
      <c r="X4598" s="9" t="s">
        <v>1291</v>
      </c>
      <c r="Z4598">
        <v>0</v>
      </c>
      <c r="AD4598" t="s">
        <v>1165</v>
      </c>
      <c r="AF4598" t="s">
        <v>153</v>
      </c>
      <c r="AG4598" t="s">
        <v>3299</v>
      </c>
      <c r="AH4598">
        <f>1*24*60</f>
        <v>1440</v>
      </c>
      <c r="AI4598" s="21" t="s">
        <v>153</v>
      </c>
      <c r="AJ4598" s="21" t="s">
        <v>1148</v>
      </c>
      <c r="AK4598" s="21">
        <v>39</v>
      </c>
      <c r="AL4598" s="21" t="s">
        <v>2993</v>
      </c>
      <c r="AM4598">
        <v>5</v>
      </c>
      <c r="AN4598" s="21">
        <v>5</v>
      </c>
      <c r="AO4598" s="21">
        <v>20</v>
      </c>
      <c r="AP4598" s="21">
        <v>28</v>
      </c>
      <c r="AR4598" s="21" t="s">
        <v>3130</v>
      </c>
    </row>
    <row r="4599" spans="1:44" x14ac:dyDescent="0.2">
      <c r="A4599" t="s">
        <v>2079</v>
      </c>
      <c r="B4599" s="21" t="s">
        <v>1146</v>
      </c>
      <c r="C4599" s="21" t="s">
        <v>1149</v>
      </c>
      <c r="D4599" s="21" t="s">
        <v>798</v>
      </c>
      <c r="E4599" s="21" t="s">
        <v>2078</v>
      </c>
      <c r="G4599" s="27" t="s">
        <v>153</v>
      </c>
      <c r="H4599" s="27" t="s">
        <v>1165</v>
      </c>
      <c r="I4599" s="27" t="s">
        <v>3306</v>
      </c>
      <c r="J4599">
        <v>30.522777777777701</v>
      </c>
      <c r="K4599">
        <v>79.753611111111098</v>
      </c>
      <c r="L4599">
        <v>3349</v>
      </c>
      <c r="M4599" t="s">
        <v>1145</v>
      </c>
      <c r="O4599">
        <v>2007</v>
      </c>
      <c r="U4599" s="21" t="s">
        <v>3279</v>
      </c>
      <c r="V4599" s="9" t="s">
        <v>1247</v>
      </c>
      <c r="W4599">
        <v>1</v>
      </c>
      <c r="X4599" s="9" t="s">
        <v>1291</v>
      </c>
      <c r="Z4599">
        <v>0</v>
      </c>
      <c r="AD4599" t="s">
        <v>1165</v>
      </c>
      <c r="AF4599" t="s">
        <v>153</v>
      </c>
      <c r="AG4599" t="s">
        <v>3299</v>
      </c>
      <c r="AH4599">
        <f t="shared" si="68"/>
        <v>1440</v>
      </c>
      <c r="AI4599" s="21" t="s">
        <v>153</v>
      </c>
      <c r="AJ4599" s="21" t="s">
        <v>1148</v>
      </c>
      <c r="AK4599" s="21">
        <v>18</v>
      </c>
      <c r="AL4599" s="21" t="s">
        <v>2993</v>
      </c>
      <c r="AM4599">
        <v>3.7</v>
      </c>
      <c r="AN4599" s="21">
        <v>5</v>
      </c>
      <c r="AO4599" s="21">
        <v>20</v>
      </c>
      <c r="AP4599" s="21">
        <v>28</v>
      </c>
      <c r="AR4599" s="21" t="s">
        <v>3130</v>
      </c>
    </row>
    <row r="4600" spans="1:44" x14ac:dyDescent="0.2">
      <c r="A4600" t="s">
        <v>2079</v>
      </c>
      <c r="B4600" s="21" t="s">
        <v>1146</v>
      </c>
      <c r="C4600" s="21" t="s">
        <v>1149</v>
      </c>
      <c r="D4600" s="21" t="s">
        <v>798</v>
      </c>
      <c r="E4600" s="21" t="s">
        <v>2078</v>
      </c>
      <c r="G4600" s="27" t="s">
        <v>153</v>
      </c>
      <c r="H4600" s="27" t="s">
        <v>1165</v>
      </c>
      <c r="I4600" s="27" t="s">
        <v>3306</v>
      </c>
      <c r="J4600">
        <v>30.522777777777701</v>
      </c>
      <c r="K4600">
        <v>79.753611111111098</v>
      </c>
      <c r="L4600">
        <v>3349</v>
      </c>
      <c r="M4600" t="s">
        <v>1145</v>
      </c>
      <c r="O4600">
        <v>2007</v>
      </c>
      <c r="U4600" s="21" t="s">
        <v>3279</v>
      </c>
      <c r="V4600" s="9" t="s">
        <v>1247</v>
      </c>
      <c r="W4600">
        <v>2</v>
      </c>
      <c r="X4600" s="9" t="s">
        <v>1291</v>
      </c>
      <c r="Z4600">
        <v>0</v>
      </c>
      <c r="AD4600" t="s">
        <v>1165</v>
      </c>
      <c r="AF4600" t="s">
        <v>153</v>
      </c>
      <c r="AG4600" t="s">
        <v>3299</v>
      </c>
      <c r="AH4600">
        <f t="shared" si="68"/>
        <v>1440</v>
      </c>
      <c r="AI4600" s="21" t="s">
        <v>153</v>
      </c>
      <c r="AJ4600" s="21" t="s">
        <v>1148</v>
      </c>
      <c r="AK4600" s="21">
        <v>30</v>
      </c>
      <c r="AL4600" s="21" t="s">
        <v>2993</v>
      </c>
      <c r="AM4600">
        <v>7</v>
      </c>
      <c r="AN4600" s="21">
        <v>5</v>
      </c>
      <c r="AO4600" s="21">
        <v>20</v>
      </c>
      <c r="AP4600" s="21">
        <v>28</v>
      </c>
      <c r="AR4600" s="21" t="s">
        <v>3130</v>
      </c>
    </row>
    <row r="4601" spans="1:44" x14ac:dyDescent="0.2">
      <c r="A4601" t="s">
        <v>2079</v>
      </c>
      <c r="B4601" s="21" t="s">
        <v>1146</v>
      </c>
      <c r="C4601" s="21" t="s">
        <v>1149</v>
      </c>
      <c r="D4601" s="21" t="s">
        <v>798</v>
      </c>
      <c r="E4601" s="21" t="s">
        <v>2078</v>
      </c>
      <c r="G4601" s="27" t="s">
        <v>153</v>
      </c>
      <c r="H4601" s="27" t="s">
        <v>1165</v>
      </c>
      <c r="I4601" s="27" t="s">
        <v>3306</v>
      </c>
      <c r="J4601">
        <v>30.522777777777701</v>
      </c>
      <c r="K4601">
        <v>79.753611111111098</v>
      </c>
      <c r="L4601">
        <v>3349</v>
      </c>
      <c r="M4601" t="s">
        <v>1145</v>
      </c>
      <c r="O4601">
        <v>2007</v>
      </c>
      <c r="U4601" s="21" t="s">
        <v>3279</v>
      </c>
      <c r="V4601" s="9" t="s">
        <v>1247</v>
      </c>
      <c r="W4601">
        <v>7</v>
      </c>
      <c r="X4601" s="9" t="s">
        <v>1291</v>
      </c>
      <c r="Z4601">
        <v>0</v>
      </c>
      <c r="AD4601" t="s">
        <v>1165</v>
      </c>
      <c r="AF4601" t="s">
        <v>153</v>
      </c>
      <c r="AG4601" t="s">
        <v>3299</v>
      </c>
      <c r="AH4601">
        <f t="shared" si="68"/>
        <v>1440</v>
      </c>
      <c r="AI4601" s="21" t="s">
        <v>153</v>
      </c>
      <c r="AJ4601" s="21" t="s">
        <v>1148</v>
      </c>
      <c r="AK4601" s="21">
        <v>40</v>
      </c>
      <c r="AL4601" s="21" t="s">
        <v>2993</v>
      </c>
      <c r="AM4601">
        <v>4.4000000000000004</v>
      </c>
      <c r="AN4601" s="21">
        <v>5</v>
      </c>
      <c r="AO4601" s="21">
        <v>20</v>
      </c>
      <c r="AP4601" s="21">
        <v>28</v>
      </c>
      <c r="AR4601" s="21" t="s">
        <v>3130</v>
      </c>
    </row>
    <row r="4602" spans="1:44" x14ac:dyDescent="0.2">
      <c r="A4602" t="s">
        <v>2079</v>
      </c>
      <c r="B4602" s="21" t="s">
        <v>1146</v>
      </c>
      <c r="C4602" s="21" t="s">
        <v>1149</v>
      </c>
      <c r="D4602" s="21" t="s">
        <v>798</v>
      </c>
      <c r="E4602" s="21" t="s">
        <v>2078</v>
      </c>
      <c r="G4602" s="27" t="s">
        <v>153</v>
      </c>
      <c r="H4602" s="27" t="s">
        <v>1165</v>
      </c>
      <c r="I4602" s="27" t="s">
        <v>3306</v>
      </c>
      <c r="J4602">
        <v>30.522777777777701</v>
      </c>
      <c r="K4602">
        <v>79.753611111111098</v>
      </c>
      <c r="L4602">
        <v>3349</v>
      </c>
      <c r="M4602" t="s">
        <v>1145</v>
      </c>
      <c r="O4602">
        <v>2007</v>
      </c>
      <c r="U4602" s="21" t="s">
        <v>1147</v>
      </c>
      <c r="X4602" s="9" t="s">
        <v>1291</v>
      </c>
      <c r="Z4602" s="9" t="s">
        <v>3300</v>
      </c>
      <c r="AD4602" t="s">
        <v>1165</v>
      </c>
      <c r="AF4602" t="s">
        <v>153</v>
      </c>
      <c r="AG4602" t="s">
        <v>3299</v>
      </c>
      <c r="AH4602">
        <f>1*24*60</f>
        <v>1440</v>
      </c>
      <c r="AI4602" s="21" t="s">
        <v>153</v>
      </c>
      <c r="AJ4602" s="21" t="s">
        <v>1148</v>
      </c>
      <c r="AK4602" s="21">
        <v>36</v>
      </c>
      <c r="AL4602" s="21" t="s">
        <v>2993</v>
      </c>
      <c r="AM4602">
        <v>7.4</v>
      </c>
      <c r="AN4602" s="21">
        <v>5</v>
      </c>
      <c r="AO4602" s="21">
        <v>20</v>
      </c>
      <c r="AP4602" s="21">
        <v>28</v>
      </c>
      <c r="AR4602" s="21" t="s">
        <v>3130</v>
      </c>
    </row>
    <row r="4603" spans="1:44" x14ac:dyDescent="0.2">
      <c r="A4603" t="s">
        <v>2079</v>
      </c>
      <c r="B4603" s="21" t="s">
        <v>1146</v>
      </c>
      <c r="C4603" s="21" t="s">
        <v>1149</v>
      </c>
      <c r="D4603" s="21" t="s">
        <v>798</v>
      </c>
      <c r="E4603" s="21" t="s">
        <v>2078</v>
      </c>
      <c r="G4603" s="27" t="s">
        <v>153</v>
      </c>
      <c r="H4603" s="27" t="s">
        <v>1165</v>
      </c>
      <c r="I4603" s="27" t="s">
        <v>3306</v>
      </c>
      <c r="J4603">
        <v>30.522777777777701</v>
      </c>
      <c r="K4603">
        <v>79.753611111111098</v>
      </c>
      <c r="L4603">
        <v>3349</v>
      </c>
      <c r="M4603" t="s">
        <v>1145</v>
      </c>
      <c r="O4603">
        <v>2007</v>
      </c>
      <c r="U4603" s="21" t="s">
        <v>3279</v>
      </c>
      <c r="V4603" s="9" t="s">
        <v>1247</v>
      </c>
      <c r="W4603">
        <v>1</v>
      </c>
      <c r="X4603" s="9" t="s">
        <v>1291</v>
      </c>
      <c r="Z4603" s="9" t="s">
        <v>3300</v>
      </c>
      <c r="AD4603" t="s">
        <v>1165</v>
      </c>
      <c r="AF4603" t="s">
        <v>153</v>
      </c>
      <c r="AG4603" t="s">
        <v>3299</v>
      </c>
      <c r="AH4603">
        <f t="shared" si="68"/>
        <v>1440</v>
      </c>
      <c r="AI4603" s="21" t="s">
        <v>153</v>
      </c>
      <c r="AJ4603" s="21" t="s">
        <v>1148</v>
      </c>
      <c r="AK4603" s="21">
        <v>16</v>
      </c>
      <c r="AL4603" s="21" t="s">
        <v>2993</v>
      </c>
      <c r="AM4603">
        <v>5</v>
      </c>
      <c r="AN4603" s="21">
        <v>5</v>
      </c>
      <c r="AO4603" s="21">
        <v>20</v>
      </c>
      <c r="AP4603" s="21">
        <v>28</v>
      </c>
      <c r="AR4603" s="21" t="s">
        <v>3130</v>
      </c>
    </row>
    <row r="4604" spans="1:44" x14ac:dyDescent="0.2">
      <c r="A4604" t="s">
        <v>2079</v>
      </c>
      <c r="B4604" s="21" t="s">
        <v>1146</v>
      </c>
      <c r="C4604" s="21" t="s">
        <v>1149</v>
      </c>
      <c r="D4604" s="21" t="s">
        <v>798</v>
      </c>
      <c r="E4604" s="21" t="s">
        <v>2078</v>
      </c>
      <c r="G4604" s="27" t="s">
        <v>153</v>
      </c>
      <c r="H4604" s="27" t="s">
        <v>1165</v>
      </c>
      <c r="I4604" s="27" t="s">
        <v>3306</v>
      </c>
      <c r="J4604">
        <v>30.522777777777701</v>
      </c>
      <c r="K4604">
        <v>79.753611111111098</v>
      </c>
      <c r="L4604">
        <v>3349</v>
      </c>
      <c r="M4604" t="s">
        <v>1145</v>
      </c>
      <c r="O4604">
        <v>2007</v>
      </c>
      <c r="U4604" s="21" t="s">
        <v>3279</v>
      </c>
      <c r="V4604" s="9" t="s">
        <v>1247</v>
      </c>
      <c r="W4604">
        <v>2</v>
      </c>
      <c r="X4604" s="9" t="s">
        <v>1291</v>
      </c>
      <c r="Z4604" s="9" t="s">
        <v>3300</v>
      </c>
      <c r="AD4604" t="s">
        <v>1165</v>
      </c>
      <c r="AF4604" t="s">
        <v>153</v>
      </c>
      <c r="AG4604" t="s">
        <v>3299</v>
      </c>
      <c r="AH4604">
        <f t="shared" si="68"/>
        <v>1440</v>
      </c>
      <c r="AI4604" s="21" t="s">
        <v>153</v>
      </c>
      <c r="AJ4604" s="21" t="s">
        <v>1148</v>
      </c>
      <c r="AK4604" s="21">
        <v>22</v>
      </c>
      <c r="AL4604" s="21" t="s">
        <v>2993</v>
      </c>
      <c r="AM4604">
        <v>3.7</v>
      </c>
      <c r="AN4604" s="21">
        <v>5</v>
      </c>
      <c r="AO4604" s="21">
        <v>20</v>
      </c>
      <c r="AP4604" s="21">
        <v>28</v>
      </c>
      <c r="AR4604" s="21" t="s">
        <v>3130</v>
      </c>
    </row>
    <row r="4605" spans="1:44" x14ac:dyDescent="0.2">
      <c r="A4605" t="s">
        <v>2079</v>
      </c>
      <c r="B4605" s="21" t="s">
        <v>1146</v>
      </c>
      <c r="C4605" s="21" t="s">
        <v>1149</v>
      </c>
      <c r="D4605" s="21" t="s">
        <v>798</v>
      </c>
      <c r="E4605" s="21" t="s">
        <v>2078</v>
      </c>
      <c r="G4605" s="27" t="s">
        <v>153</v>
      </c>
      <c r="H4605" s="27" t="s">
        <v>1165</v>
      </c>
      <c r="I4605" s="27" t="s">
        <v>3306</v>
      </c>
      <c r="J4605">
        <v>30.522777777777701</v>
      </c>
      <c r="K4605">
        <v>79.753611111111098</v>
      </c>
      <c r="L4605">
        <v>3349</v>
      </c>
      <c r="M4605" t="s">
        <v>1145</v>
      </c>
      <c r="O4605">
        <v>2007</v>
      </c>
      <c r="U4605" s="21" t="s">
        <v>3279</v>
      </c>
      <c r="V4605" s="9" t="s">
        <v>1247</v>
      </c>
      <c r="W4605">
        <v>7</v>
      </c>
      <c r="X4605" s="9" t="s">
        <v>1291</v>
      </c>
      <c r="Z4605" s="9" t="s">
        <v>3300</v>
      </c>
      <c r="AD4605" t="s">
        <v>1165</v>
      </c>
      <c r="AF4605" t="s">
        <v>153</v>
      </c>
      <c r="AG4605" t="s">
        <v>3299</v>
      </c>
      <c r="AH4605">
        <f t="shared" si="68"/>
        <v>1440</v>
      </c>
      <c r="AI4605" s="21" t="s">
        <v>153</v>
      </c>
      <c r="AJ4605" s="21" t="s">
        <v>1148</v>
      </c>
      <c r="AK4605" s="21">
        <v>30</v>
      </c>
      <c r="AL4605" s="21" t="s">
        <v>2993</v>
      </c>
      <c r="AM4605">
        <v>5.4</v>
      </c>
      <c r="AN4605" s="21">
        <v>5</v>
      </c>
      <c r="AO4605" s="21">
        <v>20</v>
      </c>
      <c r="AP4605" s="21">
        <v>28</v>
      </c>
      <c r="AR4605" s="21" t="s">
        <v>3130</v>
      </c>
    </row>
    <row r="4606" spans="1:44" x14ac:dyDescent="0.2">
      <c r="A4606" t="s">
        <v>2079</v>
      </c>
      <c r="B4606" s="21" t="s">
        <v>1146</v>
      </c>
      <c r="C4606" s="21" t="s">
        <v>1149</v>
      </c>
      <c r="D4606" s="21" t="s">
        <v>798</v>
      </c>
      <c r="E4606" s="21" t="s">
        <v>2078</v>
      </c>
      <c r="G4606" s="27" t="s">
        <v>153</v>
      </c>
      <c r="H4606" s="27" t="s">
        <v>1165</v>
      </c>
      <c r="I4606" s="27" t="s">
        <v>3306</v>
      </c>
      <c r="J4606">
        <v>30.522777777777701</v>
      </c>
      <c r="K4606">
        <v>79.753611111111098</v>
      </c>
      <c r="L4606">
        <v>3349</v>
      </c>
      <c r="M4606" t="s">
        <v>1145</v>
      </c>
      <c r="O4606">
        <v>2007</v>
      </c>
      <c r="U4606" s="21" t="s">
        <v>1147</v>
      </c>
      <c r="X4606" s="9" t="s">
        <v>1201</v>
      </c>
      <c r="Z4606" s="9" t="s">
        <v>3301</v>
      </c>
      <c r="AD4606" t="s">
        <v>1165</v>
      </c>
      <c r="AF4606" t="s">
        <v>153</v>
      </c>
      <c r="AG4606" t="s">
        <v>3299</v>
      </c>
      <c r="AH4606">
        <f>1*24*60</f>
        <v>1440</v>
      </c>
      <c r="AI4606" s="21" t="s">
        <v>153</v>
      </c>
      <c r="AJ4606" s="21" t="s">
        <v>1148</v>
      </c>
      <c r="AK4606" s="21">
        <v>47</v>
      </c>
      <c r="AL4606" s="21" t="s">
        <v>2993</v>
      </c>
      <c r="AM4606">
        <v>7.3</v>
      </c>
      <c r="AN4606" s="21">
        <v>5</v>
      </c>
      <c r="AO4606" s="21">
        <v>20</v>
      </c>
      <c r="AP4606" s="21">
        <v>28</v>
      </c>
      <c r="AR4606" s="21" t="s">
        <v>3130</v>
      </c>
    </row>
    <row r="4607" spans="1:44" x14ac:dyDescent="0.2">
      <c r="A4607" t="s">
        <v>2079</v>
      </c>
      <c r="B4607" s="21" t="s">
        <v>1146</v>
      </c>
      <c r="C4607" s="21" t="s">
        <v>1149</v>
      </c>
      <c r="D4607" s="21" t="s">
        <v>798</v>
      </c>
      <c r="E4607" s="21" t="s">
        <v>2078</v>
      </c>
      <c r="G4607" s="27" t="s">
        <v>153</v>
      </c>
      <c r="H4607" s="27" t="s">
        <v>1165</v>
      </c>
      <c r="I4607" s="27" t="s">
        <v>3306</v>
      </c>
      <c r="J4607">
        <v>30.522777777777701</v>
      </c>
      <c r="K4607">
        <v>79.753611111111098</v>
      </c>
      <c r="L4607">
        <v>3349</v>
      </c>
      <c r="M4607" t="s">
        <v>1145</v>
      </c>
      <c r="O4607">
        <v>2007</v>
      </c>
      <c r="U4607" s="21" t="s">
        <v>3279</v>
      </c>
      <c r="V4607" s="9" t="s">
        <v>1247</v>
      </c>
      <c r="W4607">
        <v>1</v>
      </c>
      <c r="X4607" s="9" t="s">
        <v>1201</v>
      </c>
      <c r="Z4607" s="9" t="s">
        <v>3301</v>
      </c>
      <c r="AD4607" t="s">
        <v>1165</v>
      </c>
      <c r="AF4607" t="s">
        <v>153</v>
      </c>
      <c r="AG4607" t="s">
        <v>3299</v>
      </c>
      <c r="AH4607">
        <f t="shared" si="68"/>
        <v>1440</v>
      </c>
      <c r="AI4607" s="21" t="s">
        <v>153</v>
      </c>
      <c r="AJ4607" s="21" t="s">
        <v>1148</v>
      </c>
      <c r="AK4607" s="21">
        <v>26</v>
      </c>
      <c r="AL4607" s="21" t="s">
        <v>2993</v>
      </c>
      <c r="AM4607">
        <v>6.7</v>
      </c>
      <c r="AN4607" s="21">
        <v>5</v>
      </c>
      <c r="AO4607" s="21">
        <v>20</v>
      </c>
      <c r="AP4607" s="21">
        <v>28</v>
      </c>
      <c r="AR4607" s="21" t="s">
        <v>3130</v>
      </c>
    </row>
    <row r="4608" spans="1:44" x14ac:dyDescent="0.2">
      <c r="A4608" t="s">
        <v>2079</v>
      </c>
      <c r="B4608" s="21" t="s">
        <v>1146</v>
      </c>
      <c r="C4608" s="21" t="s">
        <v>1149</v>
      </c>
      <c r="D4608" s="21" t="s">
        <v>798</v>
      </c>
      <c r="E4608" s="21" t="s">
        <v>2078</v>
      </c>
      <c r="G4608" s="27" t="s">
        <v>153</v>
      </c>
      <c r="H4608" s="27" t="s">
        <v>1165</v>
      </c>
      <c r="I4608" s="27" t="s">
        <v>3306</v>
      </c>
      <c r="J4608">
        <v>30.522777777777701</v>
      </c>
      <c r="K4608">
        <v>79.753611111111098</v>
      </c>
      <c r="L4608">
        <v>3349</v>
      </c>
      <c r="M4608" t="s">
        <v>1145</v>
      </c>
      <c r="O4608">
        <v>2007</v>
      </c>
      <c r="U4608" s="21" t="s">
        <v>3279</v>
      </c>
      <c r="V4608" s="9" t="s">
        <v>1247</v>
      </c>
      <c r="W4608">
        <v>2</v>
      </c>
      <c r="X4608" s="9" t="s">
        <v>1201</v>
      </c>
      <c r="Z4608" s="9" t="s">
        <v>3301</v>
      </c>
      <c r="AD4608" t="s">
        <v>1165</v>
      </c>
      <c r="AF4608" t="s">
        <v>153</v>
      </c>
      <c r="AG4608" t="s">
        <v>3299</v>
      </c>
      <c r="AH4608">
        <f t="shared" si="68"/>
        <v>1440</v>
      </c>
      <c r="AI4608" s="21" t="s">
        <v>153</v>
      </c>
      <c r="AJ4608" s="21" t="s">
        <v>1148</v>
      </c>
      <c r="AK4608" s="21">
        <v>58</v>
      </c>
      <c r="AL4608" s="21" t="s">
        <v>2993</v>
      </c>
      <c r="AM4608">
        <v>11.5</v>
      </c>
      <c r="AN4608" s="21">
        <v>5</v>
      </c>
      <c r="AO4608" s="21">
        <v>20</v>
      </c>
      <c r="AP4608" s="21">
        <v>28</v>
      </c>
      <c r="AR4608" s="21" t="s">
        <v>3130</v>
      </c>
    </row>
    <row r="4609" spans="1:44" x14ac:dyDescent="0.2">
      <c r="A4609" t="s">
        <v>2079</v>
      </c>
      <c r="B4609" s="21" t="s">
        <v>1146</v>
      </c>
      <c r="C4609" s="21" t="s">
        <v>1149</v>
      </c>
      <c r="D4609" s="21" t="s">
        <v>798</v>
      </c>
      <c r="E4609" s="21" t="s">
        <v>2078</v>
      </c>
      <c r="G4609" s="27" t="s">
        <v>153</v>
      </c>
      <c r="H4609" s="27" t="s">
        <v>1165</v>
      </c>
      <c r="I4609" s="27" t="s">
        <v>3306</v>
      </c>
      <c r="J4609">
        <v>30.522777777777701</v>
      </c>
      <c r="K4609">
        <v>79.753611111111098</v>
      </c>
      <c r="L4609">
        <v>3349</v>
      </c>
      <c r="M4609" t="s">
        <v>1145</v>
      </c>
      <c r="O4609">
        <v>2007</v>
      </c>
      <c r="U4609" s="21" t="s">
        <v>3279</v>
      </c>
      <c r="V4609" s="9" t="s">
        <v>1247</v>
      </c>
      <c r="W4609">
        <v>7</v>
      </c>
      <c r="X4609" s="9" t="s">
        <v>1201</v>
      </c>
      <c r="Z4609" s="9" t="s">
        <v>3301</v>
      </c>
      <c r="AD4609" t="s">
        <v>1165</v>
      </c>
      <c r="AF4609" t="s">
        <v>153</v>
      </c>
      <c r="AG4609" t="s">
        <v>3299</v>
      </c>
      <c r="AH4609">
        <f t="shared" si="68"/>
        <v>1440</v>
      </c>
      <c r="AI4609" s="21" t="s">
        <v>153</v>
      </c>
      <c r="AJ4609" s="21" t="s">
        <v>1148</v>
      </c>
      <c r="AK4609" s="21">
        <v>58</v>
      </c>
      <c r="AL4609" s="21" t="s">
        <v>2993</v>
      </c>
      <c r="AM4609">
        <v>10.1</v>
      </c>
      <c r="AN4609" s="21">
        <v>5</v>
      </c>
      <c r="AO4609" s="21">
        <v>20</v>
      </c>
      <c r="AP4609" s="21">
        <v>28</v>
      </c>
      <c r="AR4609" s="21" t="s">
        <v>3130</v>
      </c>
    </row>
    <row r="4610" spans="1:44" x14ac:dyDescent="0.2">
      <c r="A4610" t="s">
        <v>2079</v>
      </c>
      <c r="B4610" s="21" t="s">
        <v>1146</v>
      </c>
      <c r="C4610" s="21" t="s">
        <v>1149</v>
      </c>
      <c r="D4610" s="21" t="s">
        <v>798</v>
      </c>
      <c r="E4610" s="21" t="s">
        <v>2078</v>
      </c>
      <c r="G4610" s="27" t="s">
        <v>153</v>
      </c>
      <c r="H4610" s="27" t="s">
        <v>1165</v>
      </c>
      <c r="I4610" s="27" t="s">
        <v>3306</v>
      </c>
      <c r="J4610">
        <v>30.522777777777701</v>
      </c>
      <c r="K4610">
        <v>79.753611111111098</v>
      </c>
      <c r="L4610">
        <v>3349</v>
      </c>
      <c r="M4610" t="s">
        <v>1145</v>
      </c>
      <c r="O4610">
        <v>2007</v>
      </c>
      <c r="U4610" s="21" t="s">
        <v>1147</v>
      </c>
      <c r="X4610" s="9" t="s">
        <v>1201</v>
      </c>
      <c r="Z4610" s="9" t="s">
        <v>3302</v>
      </c>
      <c r="AD4610" t="s">
        <v>1165</v>
      </c>
      <c r="AF4610" t="s">
        <v>153</v>
      </c>
      <c r="AG4610" t="s">
        <v>3299</v>
      </c>
      <c r="AH4610">
        <f>1*24*60</f>
        <v>1440</v>
      </c>
      <c r="AI4610" s="21" t="s">
        <v>153</v>
      </c>
      <c r="AJ4610" s="21" t="s">
        <v>1148</v>
      </c>
      <c r="AK4610" s="21">
        <v>65</v>
      </c>
      <c r="AL4610" s="21" t="s">
        <v>2993</v>
      </c>
      <c r="AM4610">
        <v>6.1</v>
      </c>
      <c r="AN4610" s="21">
        <v>5</v>
      </c>
      <c r="AO4610" s="21">
        <v>20</v>
      </c>
      <c r="AP4610" s="21">
        <v>28</v>
      </c>
      <c r="AR4610" s="21" t="s">
        <v>3130</v>
      </c>
    </row>
    <row r="4611" spans="1:44" x14ac:dyDescent="0.2">
      <c r="A4611" t="s">
        <v>2079</v>
      </c>
      <c r="B4611" s="21" t="s">
        <v>1146</v>
      </c>
      <c r="C4611" s="21" t="s">
        <v>1149</v>
      </c>
      <c r="D4611" s="21" t="s">
        <v>798</v>
      </c>
      <c r="E4611" s="21" t="s">
        <v>2078</v>
      </c>
      <c r="G4611" s="27" t="s">
        <v>153</v>
      </c>
      <c r="H4611" s="27" t="s">
        <v>1165</v>
      </c>
      <c r="I4611" s="27" t="s">
        <v>3306</v>
      </c>
      <c r="J4611">
        <v>30.522777777777701</v>
      </c>
      <c r="K4611">
        <v>79.753611111111098</v>
      </c>
      <c r="L4611">
        <v>3349</v>
      </c>
      <c r="M4611" t="s">
        <v>1145</v>
      </c>
      <c r="O4611">
        <v>2007</v>
      </c>
      <c r="U4611" s="21" t="s">
        <v>3279</v>
      </c>
      <c r="V4611" s="9" t="s">
        <v>1247</v>
      </c>
      <c r="W4611">
        <v>1</v>
      </c>
      <c r="X4611" s="9" t="s">
        <v>1201</v>
      </c>
      <c r="Z4611" s="9" t="s">
        <v>3302</v>
      </c>
      <c r="AD4611" t="s">
        <v>1165</v>
      </c>
      <c r="AF4611" t="s">
        <v>153</v>
      </c>
      <c r="AG4611" t="s">
        <v>3299</v>
      </c>
      <c r="AH4611">
        <f t="shared" si="68"/>
        <v>1440</v>
      </c>
      <c r="AI4611" s="21" t="s">
        <v>153</v>
      </c>
      <c r="AJ4611" s="21" t="s">
        <v>1148</v>
      </c>
      <c r="AK4611" s="21">
        <v>62</v>
      </c>
      <c r="AL4611" s="21" t="s">
        <v>2993</v>
      </c>
      <c r="AM4611">
        <v>9.6</v>
      </c>
      <c r="AN4611" s="21">
        <v>5</v>
      </c>
      <c r="AO4611" s="21">
        <v>20</v>
      </c>
      <c r="AP4611" s="21">
        <v>28</v>
      </c>
      <c r="AR4611" s="21" t="s">
        <v>3130</v>
      </c>
    </row>
    <row r="4612" spans="1:44" x14ac:dyDescent="0.2">
      <c r="A4612" t="s">
        <v>2079</v>
      </c>
      <c r="B4612" s="21" t="s">
        <v>1146</v>
      </c>
      <c r="C4612" s="21" t="s">
        <v>1149</v>
      </c>
      <c r="D4612" s="21" t="s">
        <v>798</v>
      </c>
      <c r="E4612" s="21" t="s">
        <v>2078</v>
      </c>
      <c r="G4612" s="27" t="s">
        <v>153</v>
      </c>
      <c r="H4612" s="27" t="s">
        <v>1165</v>
      </c>
      <c r="I4612" s="27" t="s">
        <v>3306</v>
      </c>
      <c r="J4612">
        <v>30.522777777777701</v>
      </c>
      <c r="K4612">
        <v>79.753611111111098</v>
      </c>
      <c r="L4612">
        <v>3349</v>
      </c>
      <c r="M4612" t="s">
        <v>1145</v>
      </c>
      <c r="O4612">
        <v>2007</v>
      </c>
      <c r="U4612" s="21" t="s">
        <v>3279</v>
      </c>
      <c r="V4612" s="9" t="s">
        <v>1247</v>
      </c>
      <c r="W4612">
        <v>2</v>
      </c>
      <c r="X4612" s="9" t="s">
        <v>1201</v>
      </c>
      <c r="Z4612" s="9" t="s">
        <v>3302</v>
      </c>
      <c r="AD4612" t="s">
        <v>1165</v>
      </c>
      <c r="AF4612" t="s">
        <v>153</v>
      </c>
      <c r="AG4612" t="s">
        <v>3299</v>
      </c>
      <c r="AH4612">
        <f t="shared" si="68"/>
        <v>1440</v>
      </c>
      <c r="AI4612" s="21" t="s">
        <v>153</v>
      </c>
      <c r="AJ4612" s="21" t="s">
        <v>1148</v>
      </c>
      <c r="AK4612" s="21">
        <v>62</v>
      </c>
      <c r="AL4612" s="21" t="s">
        <v>2993</v>
      </c>
      <c r="AM4612">
        <v>10.1</v>
      </c>
      <c r="AN4612" s="21">
        <v>5</v>
      </c>
      <c r="AO4612" s="21">
        <v>20</v>
      </c>
      <c r="AP4612" s="21">
        <v>28</v>
      </c>
      <c r="AR4612" s="21" t="s">
        <v>3130</v>
      </c>
    </row>
    <row r="4613" spans="1:44" x14ac:dyDescent="0.2">
      <c r="A4613" t="s">
        <v>2079</v>
      </c>
      <c r="B4613" s="21" t="s">
        <v>1146</v>
      </c>
      <c r="C4613" s="21" t="s">
        <v>1149</v>
      </c>
      <c r="D4613" s="21" t="s">
        <v>798</v>
      </c>
      <c r="E4613" s="21" t="s">
        <v>2078</v>
      </c>
      <c r="G4613" s="27" t="s">
        <v>153</v>
      </c>
      <c r="H4613" s="27" t="s">
        <v>1165</v>
      </c>
      <c r="I4613" s="27" t="s">
        <v>3306</v>
      </c>
      <c r="J4613">
        <v>30.522777777777701</v>
      </c>
      <c r="K4613">
        <v>79.753611111111098</v>
      </c>
      <c r="L4613">
        <v>3349</v>
      </c>
      <c r="M4613" t="s">
        <v>1145</v>
      </c>
      <c r="O4613">
        <v>2007</v>
      </c>
      <c r="U4613" s="21" t="s">
        <v>3279</v>
      </c>
      <c r="V4613" s="9" t="s">
        <v>1247</v>
      </c>
      <c r="W4613">
        <v>7</v>
      </c>
      <c r="X4613" s="9" t="s">
        <v>1201</v>
      </c>
      <c r="Z4613" s="9" t="s">
        <v>3302</v>
      </c>
      <c r="AD4613" t="s">
        <v>1165</v>
      </c>
      <c r="AF4613" t="s">
        <v>153</v>
      </c>
      <c r="AG4613" t="s">
        <v>3299</v>
      </c>
      <c r="AH4613">
        <f t="shared" si="68"/>
        <v>1440</v>
      </c>
      <c r="AI4613" s="21" t="s">
        <v>153</v>
      </c>
      <c r="AJ4613" s="21" t="s">
        <v>1148</v>
      </c>
      <c r="AK4613" s="21">
        <v>60</v>
      </c>
      <c r="AL4613" s="21" t="s">
        <v>2993</v>
      </c>
      <c r="AM4613">
        <v>8.9</v>
      </c>
      <c r="AN4613" s="21">
        <v>5</v>
      </c>
      <c r="AO4613" s="21">
        <v>20</v>
      </c>
      <c r="AP4613" s="21">
        <v>28</v>
      </c>
      <c r="AR4613" s="21" t="s">
        <v>3130</v>
      </c>
    </row>
    <row r="4614" spans="1:44" x14ac:dyDescent="0.2">
      <c r="A4614" t="s">
        <v>2079</v>
      </c>
      <c r="B4614" s="21" t="s">
        <v>1146</v>
      </c>
      <c r="C4614" s="21" t="s">
        <v>1149</v>
      </c>
      <c r="D4614" s="21" t="s">
        <v>798</v>
      </c>
      <c r="E4614" s="21" t="s">
        <v>2078</v>
      </c>
      <c r="G4614" s="27" t="s">
        <v>153</v>
      </c>
      <c r="H4614" s="27" t="s">
        <v>1165</v>
      </c>
      <c r="I4614" s="27" t="s">
        <v>3306</v>
      </c>
      <c r="J4614">
        <v>30.522777777777701</v>
      </c>
      <c r="K4614">
        <v>79.753611111111098</v>
      </c>
      <c r="L4614">
        <v>3349</v>
      </c>
      <c r="M4614" t="s">
        <v>1145</v>
      </c>
      <c r="O4614">
        <v>2007</v>
      </c>
      <c r="U4614" s="21" t="s">
        <v>1147</v>
      </c>
      <c r="X4614" s="9" t="s">
        <v>1201</v>
      </c>
      <c r="Z4614" s="9" t="s">
        <v>3300</v>
      </c>
      <c r="AD4614" t="s">
        <v>1165</v>
      </c>
      <c r="AF4614" t="s">
        <v>153</v>
      </c>
      <c r="AG4614" t="s">
        <v>3299</v>
      </c>
      <c r="AH4614">
        <f>1*24*60</f>
        <v>1440</v>
      </c>
      <c r="AI4614" s="21" t="s">
        <v>153</v>
      </c>
      <c r="AJ4614" s="21" t="s">
        <v>1148</v>
      </c>
      <c r="AK4614" s="21">
        <v>40</v>
      </c>
      <c r="AL4614" s="21" t="s">
        <v>2993</v>
      </c>
      <c r="AM4614">
        <v>5</v>
      </c>
      <c r="AN4614" s="21">
        <v>5</v>
      </c>
      <c r="AO4614" s="21">
        <v>20</v>
      </c>
      <c r="AP4614" s="21">
        <v>28</v>
      </c>
      <c r="AR4614" s="21" t="s">
        <v>3130</v>
      </c>
    </row>
    <row r="4615" spans="1:44" x14ac:dyDescent="0.2">
      <c r="A4615" t="s">
        <v>2079</v>
      </c>
      <c r="B4615" s="21" t="s">
        <v>1146</v>
      </c>
      <c r="C4615" s="21" t="s">
        <v>1149</v>
      </c>
      <c r="D4615" s="21" t="s">
        <v>798</v>
      </c>
      <c r="E4615" s="21" t="s">
        <v>2078</v>
      </c>
      <c r="G4615" s="27" t="s">
        <v>153</v>
      </c>
      <c r="H4615" s="27" t="s">
        <v>1165</v>
      </c>
      <c r="I4615" s="27" t="s">
        <v>3306</v>
      </c>
      <c r="J4615">
        <v>30.522777777777701</v>
      </c>
      <c r="K4615">
        <v>79.753611111111098</v>
      </c>
      <c r="L4615">
        <v>3349</v>
      </c>
      <c r="M4615" t="s">
        <v>1145</v>
      </c>
      <c r="O4615">
        <v>2007</v>
      </c>
      <c r="U4615" s="21" t="s">
        <v>3279</v>
      </c>
      <c r="V4615" s="9" t="s">
        <v>1247</v>
      </c>
      <c r="W4615">
        <v>1</v>
      </c>
      <c r="X4615" s="9" t="s">
        <v>1201</v>
      </c>
      <c r="Z4615" s="9" t="s">
        <v>3300</v>
      </c>
      <c r="AD4615" t="s">
        <v>1165</v>
      </c>
      <c r="AF4615" t="s">
        <v>153</v>
      </c>
      <c r="AG4615" t="s">
        <v>3299</v>
      </c>
      <c r="AH4615">
        <f t="shared" si="68"/>
        <v>1440</v>
      </c>
      <c r="AI4615" s="21" t="s">
        <v>153</v>
      </c>
      <c r="AJ4615" s="21" t="s">
        <v>1148</v>
      </c>
      <c r="AK4615" s="21">
        <v>34</v>
      </c>
      <c r="AL4615" s="21" t="s">
        <v>2993</v>
      </c>
      <c r="AM4615">
        <v>9.1999999999999993</v>
      </c>
      <c r="AN4615" s="21">
        <v>5</v>
      </c>
      <c r="AO4615" s="21">
        <v>20</v>
      </c>
      <c r="AP4615" s="21">
        <v>28</v>
      </c>
      <c r="AR4615" s="21" t="s">
        <v>3130</v>
      </c>
    </row>
    <row r="4616" spans="1:44" x14ac:dyDescent="0.2">
      <c r="A4616" t="s">
        <v>2079</v>
      </c>
      <c r="B4616" s="21" t="s">
        <v>1146</v>
      </c>
      <c r="C4616" s="21" t="s">
        <v>1149</v>
      </c>
      <c r="D4616" s="21" t="s">
        <v>798</v>
      </c>
      <c r="E4616" s="21" t="s">
        <v>2078</v>
      </c>
      <c r="G4616" s="27" t="s">
        <v>153</v>
      </c>
      <c r="H4616" s="27" t="s">
        <v>1165</v>
      </c>
      <c r="I4616" s="27" t="s">
        <v>3306</v>
      </c>
      <c r="J4616">
        <v>30.522777777777701</v>
      </c>
      <c r="K4616">
        <v>79.753611111111098</v>
      </c>
      <c r="L4616">
        <v>3349</v>
      </c>
      <c r="M4616" t="s">
        <v>1145</v>
      </c>
      <c r="O4616">
        <v>2007</v>
      </c>
      <c r="U4616" s="21" t="s">
        <v>3279</v>
      </c>
      <c r="V4616" s="9" t="s">
        <v>1247</v>
      </c>
      <c r="W4616">
        <v>2</v>
      </c>
      <c r="X4616" s="9" t="s">
        <v>1201</v>
      </c>
      <c r="Z4616" s="9" t="s">
        <v>3300</v>
      </c>
      <c r="AD4616" t="s">
        <v>1165</v>
      </c>
      <c r="AF4616" t="s">
        <v>153</v>
      </c>
      <c r="AG4616" t="s">
        <v>3299</v>
      </c>
      <c r="AH4616">
        <f t="shared" si="68"/>
        <v>1440</v>
      </c>
      <c r="AI4616" s="21" t="s">
        <v>153</v>
      </c>
      <c r="AJ4616" s="21" t="s">
        <v>1148</v>
      </c>
      <c r="AK4616" s="21">
        <v>40</v>
      </c>
      <c r="AL4616" s="21" t="s">
        <v>2993</v>
      </c>
      <c r="AM4616">
        <v>8.9</v>
      </c>
      <c r="AN4616" s="21">
        <v>5</v>
      </c>
      <c r="AO4616" s="21">
        <v>20</v>
      </c>
      <c r="AP4616" s="21">
        <v>28</v>
      </c>
      <c r="AR4616" s="21" t="s">
        <v>3130</v>
      </c>
    </row>
    <row r="4617" spans="1:44" x14ac:dyDescent="0.2">
      <c r="A4617" t="s">
        <v>2079</v>
      </c>
      <c r="B4617" s="21" t="s">
        <v>1146</v>
      </c>
      <c r="C4617" s="21" t="s">
        <v>1149</v>
      </c>
      <c r="D4617" s="21" t="s">
        <v>798</v>
      </c>
      <c r="E4617" s="21" t="s">
        <v>2078</v>
      </c>
      <c r="G4617" s="27" t="s">
        <v>153</v>
      </c>
      <c r="H4617" s="27" t="s">
        <v>1165</v>
      </c>
      <c r="I4617" s="27" t="s">
        <v>3306</v>
      </c>
      <c r="J4617">
        <v>30.522777777777701</v>
      </c>
      <c r="K4617">
        <v>79.753611111111098</v>
      </c>
      <c r="L4617">
        <v>3349</v>
      </c>
      <c r="M4617" t="s">
        <v>1145</v>
      </c>
      <c r="O4617">
        <v>2007</v>
      </c>
      <c r="U4617" s="21" t="s">
        <v>3279</v>
      </c>
      <c r="V4617" s="9" t="s">
        <v>1247</v>
      </c>
      <c r="W4617">
        <v>7</v>
      </c>
      <c r="X4617" s="9" t="s">
        <v>1201</v>
      </c>
      <c r="Z4617" s="9" t="s">
        <v>3300</v>
      </c>
      <c r="AD4617" t="s">
        <v>1165</v>
      </c>
      <c r="AF4617" t="s">
        <v>153</v>
      </c>
      <c r="AG4617" t="s">
        <v>3299</v>
      </c>
      <c r="AH4617">
        <f t="shared" si="68"/>
        <v>1440</v>
      </c>
      <c r="AI4617" s="21" t="s">
        <v>153</v>
      </c>
      <c r="AJ4617" s="21" t="s">
        <v>1148</v>
      </c>
      <c r="AK4617" s="21">
        <v>12</v>
      </c>
      <c r="AL4617" s="21" t="s">
        <v>2993</v>
      </c>
      <c r="AM4617">
        <v>4.8</v>
      </c>
      <c r="AN4617" s="21">
        <v>5</v>
      </c>
      <c r="AO4617" s="21">
        <v>20</v>
      </c>
      <c r="AP4617" s="21">
        <v>28</v>
      </c>
      <c r="AR4617" s="21" t="s">
        <v>3130</v>
      </c>
    </row>
    <row r="4618" spans="1:44" x14ac:dyDescent="0.2">
      <c r="A4618" t="s">
        <v>2079</v>
      </c>
      <c r="B4618" s="21" t="s">
        <v>1146</v>
      </c>
      <c r="C4618" s="21" t="s">
        <v>1149</v>
      </c>
      <c r="D4618" s="21" t="s">
        <v>798</v>
      </c>
      <c r="E4618" s="21" t="s">
        <v>2078</v>
      </c>
      <c r="G4618" s="27" t="s">
        <v>153</v>
      </c>
      <c r="H4618" s="27" t="s">
        <v>1165</v>
      </c>
      <c r="I4618" s="27" t="s">
        <v>3307</v>
      </c>
      <c r="J4618">
        <v>30.781944444444399</v>
      </c>
      <c r="K4618">
        <v>79.836388888888806</v>
      </c>
      <c r="L4618">
        <v>3662</v>
      </c>
      <c r="M4618" t="s">
        <v>1145</v>
      </c>
      <c r="O4618">
        <v>2007</v>
      </c>
      <c r="U4618" s="21" t="s">
        <v>1147</v>
      </c>
      <c r="X4618" s="9" t="s">
        <v>1291</v>
      </c>
      <c r="Z4618">
        <v>24</v>
      </c>
      <c r="AD4618" t="s">
        <v>1165</v>
      </c>
      <c r="AF4618" t="s">
        <v>153</v>
      </c>
      <c r="AG4618" t="s">
        <v>3299</v>
      </c>
      <c r="AH4618">
        <f>1*24*60</f>
        <v>1440</v>
      </c>
      <c r="AI4618" s="21" t="s">
        <v>153</v>
      </c>
      <c r="AJ4618" s="21" t="s">
        <v>1148</v>
      </c>
      <c r="AK4618" s="21">
        <v>52</v>
      </c>
      <c r="AL4618" s="21" t="s">
        <v>2993</v>
      </c>
      <c r="AM4618">
        <v>4.5999999999999996</v>
      </c>
      <c r="AN4618" s="21">
        <v>5</v>
      </c>
      <c r="AO4618" s="21">
        <v>20</v>
      </c>
      <c r="AP4618" s="21">
        <v>28</v>
      </c>
      <c r="AR4618" s="21" t="s">
        <v>3130</v>
      </c>
    </row>
    <row r="4619" spans="1:44" x14ac:dyDescent="0.2">
      <c r="A4619" t="s">
        <v>2079</v>
      </c>
      <c r="B4619" s="21" t="s">
        <v>1146</v>
      </c>
      <c r="C4619" s="21" t="s">
        <v>1149</v>
      </c>
      <c r="D4619" s="21" t="s">
        <v>798</v>
      </c>
      <c r="E4619" s="21" t="s">
        <v>2078</v>
      </c>
      <c r="G4619" s="27" t="s">
        <v>153</v>
      </c>
      <c r="H4619" s="27" t="s">
        <v>1165</v>
      </c>
      <c r="I4619" s="27" t="s">
        <v>3307</v>
      </c>
      <c r="J4619">
        <v>30.781944444444399</v>
      </c>
      <c r="K4619">
        <v>79.836388888888806</v>
      </c>
      <c r="L4619">
        <v>3662</v>
      </c>
      <c r="M4619" t="s">
        <v>1145</v>
      </c>
      <c r="O4619">
        <v>2007</v>
      </c>
      <c r="U4619" s="21" t="s">
        <v>3279</v>
      </c>
      <c r="V4619" s="9" t="s">
        <v>1247</v>
      </c>
      <c r="W4619">
        <v>1</v>
      </c>
      <c r="X4619" s="9" t="s">
        <v>1291</v>
      </c>
      <c r="Z4619">
        <v>24</v>
      </c>
      <c r="AD4619" t="s">
        <v>1165</v>
      </c>
      <c r="AF4619" t="s">
        <v>153</v>
      </c>
      <c r="AG4619" t="s">
        <v>3299</v>
      </c>
      <c r="AH4619">
        <f t="shared" ref="AH4619:AH4641" si="69">1*24*60</f>
        <v>1440</v>
      </c>
      <c r="AI4619" s="21" t="s">
        <v>153</v>
      </c>
      <c r="AJ4619" s="21" t="s">
        <v>1148</v>
      </c>
      <c r="AK4619" s="21">
        <v>30</v>
      </c>
      <c r="AL4619" s="21" t="s">
        <v>2993</v>
      </c>
      <c r="AM4619">
        <v>5.4</v>
      </c>
      <c r="AN4619" s="21">
        <v>5</v>
      </c>
      <c r="AO4619" s="21">
        <v>20</v>
      </c>
      <c r="AP4619" s="21">
        <v>28</v>
      </c>
      <c r="AR4619" s="21" t="s">
        <v>3130</v>
      </c>
    </row>
    <row r="4620" spans="1:44" x14ac:dyDescent="0.2">
      <c r="A4620" t="s">
        <v>2079</v>
      </c>
      <c r="B4620" s="21" t="s">
        <v>1146</v>
      </c>
      <c r="C4620" s="21" t="s">
        <v>1149</v>
      </c>
      <c r="D4620" s="21" t="s">
        <v>798</v>
      </c>
      <c r="E4620" s="21" t="s">
        <v>2078</v>
      </c>
      <c r="G4620" s="27" t="s">
        <v>153</v>
      </c>
      <c r="H4620" s="27" t="s">
        <v>1165</v>
      </c>
      <c r="I4620" s="27" t="s">
        <v>3307</v>
      </c>
      <c r="J4620">
        <v>30.781944444444399</v>
      </c>
      <c r="K4620">
        <v>79.836388888888806</v>
      </c>
      <c r="L4620">
        <v>3662</v>
      </c>
      <c r="M4620" t="s">
        <v>1145</v>
      </c>
      <c r="O4620">
        <v>2007</v>
      </c>
      <c r="U4620" s="21" t="s">
        <v>3279</v>
      </c>
      <c r="V4620" s="9" t="s">
        <v>1247</v>
      </c>
      <c r="W4620">
        <v>2</v>
      </c>
      <c r="X4620" s="9" t="s">
        <v>1291</v>
      </c>
      <c r="Z4620">
        <v>24</v>
      </c>
      <c r="AD4620" t="s">
        <v>1165</v>
      </c>
      <c r="AF4620" t="s">
        <v>153</v>
      </c>
      <c r="AG4620" t="s">
        <v>3299</v>
      </c>
      <c r="AH4620">
        <f t="shared" si="69"/>
        <v>1440</v>
      </c>
      <c r="AI4620" s="21" t="s">
        <v>153</v>
      </c>
      <c r="AJ4620" s="21" t="s">
        <v>1148</v>
      </c>
      <c r="AK4620" s="21">
        <v>56</v>
      </c>
      <c r="AL4620" s="21" t="s">
        <v>2993</v>
      </c>
      <c r="AM4620">
        <v>5</v>
      </c>
      <c r="AN4620" s="21">
        <v>5</v>
      </c>
      <c r="AO4620" s="21">
        <v>20</v>
      </c>
      <c r="AP4620" s="21">
        <v>28</v>
      </c>
      <c r="AR4620" s="21" t="s">
        <v>3130</v>
      </c>
    </row>
    <row r="4621" spans="1:44" x14ac:dyDescent="0.2">
      <c r="A4621" t="s">
        <v>2079</v>
      </c>
      <c r="B4621" s="21" t="s">
        <v>1146</v>
      </c>
      <c r="C4621" s="21" t="s">
        <v>1149</v>
      </c>
      <c r="D4621" s="21" t="s">
        <v>798</v>
      </c>
      <c r="E4621" s="21" t="s">
        <v>2078</v>
      </c>
      <c r="G4621" s="27" t="s">
        <v>153</v>
      </c>
      <c r="H4621" s="27" t="s">
        <v>1165</v>
      </c>
      <c r="I4621" s="27" t="s">
        <v>3307</v>
      </c>
      <c r="J4621">
        <v>30.781944444444399</v>
      </c>
      <c r="K4621">
        <v>79.836388888888806</v>
      </c>
      <c r="L4621">
        <v>3662</v>
      </c>
      <c r="M4621" t="s">
        <v>1145</v>
      </c>
      <c r="O4621">
        <v>2007</v>
      </c>
      <c r="U4621" s="21" t="s">
        <v>3279</v>
      </c>
      <c r="V4621" s="9" t="s">
        <v>1247</v>
      </c>
      <c r="W4621">
        <v>7</v>
      </c>
      <c r="X4621" s="9" t="s">
        <v>1291</v>
      </c>
      <c r="Z4621">
        <v>24</v>
      </c>
      <c r="AD4621" t="s">
        <v>1165</v>
      </c>
      <c r="AF4621" t="s">
        <v>153</v>
      </c>
      <c r="AG4621" t="s">
        <v>3299</v>
      </c>
      <c r="AH4621">
        <f t="shared" si="69"/>
        <v>1440</v>
      </c>
      <c r="AI4621" s="21" t="s">
        <v>153</v>
      </c>
      <c r="AJ4621" s="21" t="s">
        <v>1148</v>
      </c>
      <c r="AK4621" s="21">
        <v>60</v>
      </c>
      <c r="AL4621" s="21" t="s">
        <v>2993</v>
      </c>
      <c r="AM4621">
        <v>7</v>
      </c>
      <c r="AN4621" s="21">
        <v>5</v>
      </c>
      <c r="AO4621" s="21">
        <v>20</v>
      </c>
      <c r="AP4621" s="21">
        <v>28</v>
      </c>
      <c r="AR4621" s="21" t="s">
        <v>3130</v>
      </c>
    </row>
    <row r="4622" spans="1:44" x14ac:dyDescent="0.2">
      <c r="A4622" t="s">
        <v>2079</v>
      </c>
      <c r="B4622" s="21" t="s">
        <v>1146</v>
      </c>
      <c r="C4622" s="21" t="s">
        <v>1149</v>
      </c>
      <c r="D4622" s="21" t="s">
        <v>798</v>
      </c>
      <c r="E4622" s="21" t="s">
        <v>2078</v>
      </c>
      <c r="G4622" s="27" t="s">
        <v>153</v>
      </c>
      <c r="H4622" s="27" t="s">
        <v>1165</v>
      </c>
      <c r="I4622" s="27" t="s">
        <v>3307</v>
      </c>
      <c r="J4622">
        <v>30.781944444444399</v>
      </c>
      <c r="K4622">
        <v>79.836388888888806</v>
      </c>
      <c r="L4622">
        <v>3662</v>
      </c>
      <c r="M4622" t="s">
        <v>1145</v>
      </c>
      <c r="O4622">
        <v>2007</v>
      </c>
      <c r="U4622" s="21" t="s">
        <v>1147</v>
      </c>
      <c r="X4622" s="9" t="s">
        <v>1291</v>
      </c>
      <c r="Z4622">
        <v>0</v>
      </c>
      <c r="AD4622" t="s">
        <v>1165</v>
      </c>
      <c r="AF4622" t="s">
        <v>153</v>
      </c>
      <c r="AG4622" t="s">
        <v>3299</v>
      </c>
      <c r="AH4622">
        <f>1*24*60</f>
        <v>1440</v>
      </c>
      <c r="AI4622" s="21" t="s">
        <v>153</v>
      </c>
      <c r="AJ4622" s="21" t="s">
        <v>1148</v>
      </c>
      <c r="AK4622" s="21">
        <v>54</v>
      </c>
      <c r="AL4622" s="21" t="s">
        <v>2993</v>
      </c>
      <c r="AM4622">
        <v>5</v>
      </c>
      <c r="AN4622" s="21">
        <v>5</v>
      </c>
      <c r="AO4622" s="21">
        <v>20</v>
      </c>
      <c r="AP4622" s="21">
        <v>28</v>
      </c>
      <c r="AR4622" s="21" t="s">
        <v>3130</v>
      </c>
    </row>
    <row r="4623" spans="1:44" x14ac:dyDescent="0.2">
      <c r="A4623" t="s">
        <v>2079</v>
      </c>
      <c r="B4623" s="21" t="s">
        <v>1146</v>
      </c>
      <c r="C4623" s="21" t="s">
        <v>1149</v>
      </c>
      <c r="D4623" s="21" t="s">
        <v>798</v>
      </c>
      <c r="E4623" s="21" t="s">
        <v>2078</v>
      </c>
      <c r="G4623" s="27" t="s">
        <v>153</v>
      </c>
      <c r="H4623" s="27" t="s">
        <v>1165</v>
      </c>
      <c r="I4623" s="27" t="s">
        <v>3307</v>
      </c>
      <c r="J4623">
        <v>30.781944444444399</v>
      </c>
      <c r="K4623">
        <v>79.836388888888806</v>
      </c>
      <c r="L4623">
        <v>3662</v>
      </c>
      <c r="M4623" t="s">
        <v>1145</v>
      </c>
      <c r="O4623">
        <v>2007</v>
      </c>
      <c r="U4623" s="21" t="s">
        <v>3279</v>
      </c>
      <c r="V4623" s="9" t="s">
        <v>1247</v>
      </c>
      <c r="W4623">
        <v>1</v>
      </c>
      <c r="X4623" s="9" t="s">
        <v>1291</v>
      </c>
      <c r="Z4623">
        <v>0</v>
      </c>
      <c r="AD4623" t="s">
        <v>1165</v>
      </c>
      <c r="AF4623" t="s">
        <v>153</v>
      </c>
      <c r="AG4623" t="s">
        <v>3299</v>
      </c>
      <c r="AH4623">
        <f t="shared" si="69"/>
        <v>1440</v>
      </c>
      <c r="AI4623" s="21" t="s">
        <v>153</v>
      </c>
      <c r="AJ4623" s="21" t="s">
        <v>1148</v>
      </c>
      <c r="AK4623" s="21">
        <v>18</v>
      </c>
      <c r="AL4623" s="21" t="s">
        <v>2993</v>
      </c>
      <c r="AM4623">
        <v>3.7</v>
      </c>
      <c r="AN4623" s="21">
        <v>5</v>
      </c>
      <c r="AO4623" s="21">
        <v>20</v>
      </c>
      <c r="AP4623" s="21">
        <v>28</v>
      </c>
      <c r="AR4623" s="21" t="s">
        <v>3130</v>
      </c>
    </row>
    <row r="4624" spans="1:44" x14ac:dyDescent="0.2">
      <c r="A4624" t="s">
        <v>2079</v>
      </c>
      <c r="B4624" s="21" t="s">
        <v>1146</v>
      </c>
      <c r="C4624" s="21" t="s">
        <v>1149</v>
      </c>
      <c r="D4624" s="21" t="s">
        <v>798</v>
      </c>
      <c r="E4624" s="21" t="s">
        <v>2078</v>
      </c>
      <c r="G4624" s="27" t="s">
        <v>153</v>
      </c>
      <c r="H4624" s="27" t="s">
        <v>1165</v>
      </c>
      <c r="I4624" s="27" t="s">
        <v>3307</v>
      </c>
      <c r="J4624">
        <v>30.781944444444399</v>
      </c>
      <c r="K4624">
        <v>79.836388888888806</v>
      </c>
      <c r="L4624">
        <v>3662</v>
      </c>
      <c r="M4624" t="s">
        <v>1145</v>
      </c>
      <c r="O4624">
        <v>2007</v>
      </c>
      <c r="U4624" s="21" t="s">
        <v>3279</v>
      </c>
      <c r="V4624" s="9" t="s">
        <v>1247</v>
      </c>
      <c r="W4624">
        <v>2</v>
      </c>
      <c r="X4624" s="9" t="s">
        <v>1291</v>
      </c>
      <c r="Z4624">
        <v>0</v>
      </c>
      <c r="AD4624" t="s">
        <v>1165</v>
      </c>
      <c r="AF4624" t="s">
        <v>153</v>
      </c>
      <c r="AG4624" t="s">
        <v>3299</v>
      </c>
      <c r="AH4624">
        <f t="shared" si="69"/>
        <v>1440</v>
      </c>
      <c r="AI4624" s="21" t="s">
        <v>153</v>
      </c>
      <c r="AJ4624" s="21" t="s">
        <v>1148</v>
      </c>
      <c r="AK4624" s="21">
        <v>48</v>
      </c>
      <c r="AL4624" s="21" t="s">
        <v>2993</v>
      </c>
      <c r="AM4624">
        <v>6.6</v>
      </c>
      <c r="AN4624" s="21">
        <v>5</v>
      </c>
      <c r="AO4624" s="21">
        <v>20</v>
      </c>
      <c r="AP4624" s="21">
        <v>28</v>
      </c>
      <c r="AR4624" s="21" t="s">
        <v>3130</v>
      </c>
    </row>
    <row r="4625" spans="1:44" x14ac:dyDescent="0.2">
      <c r="A4625" t="s">
        <v>2079</v>
      </c>
      <c r="B4625" s="21" t="s">
        <v>1146</v>
      </c>
      <c r="C4625" s="21" t="s">
        <v>1149</v>
      </c>
      <c r="D4625" s="21" t="s">
        <v>798</v>
      </c>
      <c r="E4625" s="21" t="s">
        <v>2078</v>
      </c>
      <c r="G4625" s="27" t="s">
        <v>153</v>
      </c>
      <c r="H4625" s="27" t="s">
        <v>1165</v>
      </c>
      <c r="I4625" s="27" t="s">
        <v>3307</v>
      </c>
      <c r="J4625">
        <v>30.781944444444399</v>
      </c>
      <c r="K4625">
        <v>79.836388888888806</v>
      </c>
      <c r="L4625">
        <v>3662</v>
      </c>
      <c r="M4625" t="s">
        <v>1145</v>
      </c>
      <c r="O4625">
        <v>2007</v>
      </c>
      <c r="U4625" s="21" t="s">
        <v>3279</v>
      </c>
      <c r="V4625" s="9" t="s">
        <v>1247</v>
      </c>
      <c r="W4625">
        <v>7</v>
      </c>
      <c r="X4625" s="9" t="s">
        <v>1291</v>
      </c>
      <c r="Z4625">
        <v>0</v>
      </c>
      <c r="AD4625" t="s">
        <v>1165</v>
      </c>
      <c r="AF4625" t="s">
        <v>153</v>
      </c>
      <c r="AG4625" t="s">
        <v>3299</v>
      </c>
      <c r="AH4625">
        <f t="shared" si="69"/>
        <v>1440</v>
      </c>
      <c r="AI4625" s="21" t="s">
        <v>153</v>
      </c>
      <c r="AJ4625" s="21" t="s">
        <v>1148</v>
      </c>
      <c r="AK4625" s="21">
        <v>30</v>
      </c>
      <c r="AL4625" s="21" t="s">
        <v>2993</v>
      </c>
      <c r="AM4625">
        <v>5.4</v>
      </c>
      <c r="AN4625" s="21">
        <v>5</v>
      </c>
      <c r="AO4625" s="21">
        <v>20</v>
      </c>
      <c r="AP4625" s="21">
        <v>28</v>
      </c>
      <c r="AR4625" s="21" t="s">
        <v>3130</v>
      </c>
    </row>
    <row r="4626" spans="1:44" x14ac:dyDescent="0.2">
      <c r="A4626" t="s">
        <v>2079</v>
      </c>
      <c r="B4626" s="21" t="s">
        <v>1146</v>
      </c>
      <c r="C4626" s="21" t="s">
        <v>1149</v>
      </c>
      <c r="D4626" s="21" t="s">
        <v>798</v>
      </c>
      <c r="E4626" s="21" t="s">
        <v>2078</v>
      </c>
      <c r="G4626" s="27" t="s">
        <v>153</v>
      </c>
      <c r="H4626" s="27" t="s">
        <v>1165</v>
      </c>
      <c r="I4626" s="27" t="s">
        <v>3307</v>
      </c>
      <c r="J4626">
        <v>30.781944444444399</v>
      </c>
      <c r="K4626">
        <v>79.836388888888806</v>
      </c>
      <c r="L4626">
        <v>3662</v>
      </c>
      <c r="M4626" t="s">
        <v>1145</v>
      </c>
      <c r="O4626">
        <v>2007</v>
      </c>
      <c r="U4626" s="21" t="s">
        <v>1147</v>
      </c>
      <c r="X4626" s="9" t="s">
        <v>1291</v>
      </c>
      <c r="Z4626" s="9" t="s">
        <v>3300</v>
      </c>
      <c r="AD4626" t="s">
        <v>1165</v>
      </c>
      <c r="AF4626" t="s">
        <v>153</v>
      </c>
      <c r="AG4626" t="s">
        <v>3299</v>
      </c>
      <c r="AH4626">
        <f>1*24*60</f>
        <v>1440</v>
      </c>
      <c r="AI4626" s="21" t="s">
        <v>153</v>
      </c>
      <c r="AJ4626" s="21" t="s">
        <v>1148</v>
      </c>
      <c r="AK4626" s="21">
        <v>55</v>
      </c>
      <c r="AL4626" s="21" t="s">
        <v>2993</v>
      </c>
      <c r="AM4626">
        <v>3.5</v>
      </c>
      <c r="AN4626" s="21">
        <v>5</v>
      </c>
      <c r="AO4626" s="21">
        <v>20</v>
      </c>
      <c r="AP4626" s="21">
        <v>28</v>
      </c>
      <c r="AR4626" s="21" t="s">
        <v>3130</v>
      </c>
    </row>
    <row r="4627" spans="1:44" x14ac:dyDescent="0.2">
      <c r="A4627" t="s">
        <v>2079</v>
      </c>
      <c r="B4627" s="21" t="s">
        <v>1146</v>
      </c>
      <c r="C4627" s="21" t="s">
        <v>1149</v>
      </c>
      <c r="D4627" s="21" t="s">
        <v>798</v>
      </c>
      <c r="E4627" s="21" t="s">
        <v>2078</v>
      </c>
      <c r="G4627" s="27" t="s">
        <v>153</v>
      </c>
      <c r="H4627" s="27" t="s">
        <v>1165</v>
      </c>
      <c r="I4627" s="27" t="s">
        <v>3307</v>
      </c>
      <c r="J4627">
        <v>30.781944444444399</v>
      </c>
      <c r="K4627">
        <v>79.836388888888806</v>
      </c>
      <c r="L4627">
        <v>3662</v>
      </c>
      <c r="M4627" t="s">
        <v>1145</v>
      </c>
      <c r="O4627">
        <v>2007</v>
      </c>
      <c r="U4627" s="21" t="s">
        <v>3279</v>
      </c>
      <c r="V4627" s="9" t="s">
        <v>1247</v>
      </c>
      <c r="W4627">
        <v>1</v>
      </c>
      <c r="X4627" s="9" t="s">
        <v>1291</v>
      </c>
      <c r="Z4627" s="9" t="s">
        <v>3300</v>
      </c>
      <c r="AD4627" t="s">
        <v>1165</v>
      </c>
      <c r="AF4627" t="s">
        <v>153</v>
      </c>
      <c r="AG4627" t="s">
        <v>3299</v>
      </c>
      <c r="AH4627">
        <f t="shared" si="69"/>
        <v>1440</v>
      </c>
      <c r="AI4627" s="21" t="s">
        <v>153</v>
      </c>
      <c r="AJ4627" s="21" t="s">
        <v>1148</v>
      </c>
      <c r="AK4627" s="21">
        <v>36</v>
      </c>
      <c r="AL4627" s="21" t="s">
        <v>2993</v>
      </c>
      <c r="AM4627">
        <v>6</v>
      </c>
      <c r="AN4627" s="21">
        <v>5</v>
      </c>
      <c r="AO4627" s="21">
        <v>20</v>
      </c>
      <c r="AP4627" s="21">
        <v>28</v>
      </c>
      <c r="AR4627" s="21" t="s">
        <v>3130</v>
      </c>
    </row>
    <row r="4628" spans="1:44" x14ac:dyDescent="0.2">
      <c r="A4628" t="s">
        <v>2079</v>
      </c>
      <c r="B4628" s="21" t="s">
        <v>1146</v>
      </c>
      <c r="C4628" s="21" t="s">
        <v>1149</v>
      </c>
      <c r="D4628" s="21" t="s">
        <v>798</v>
      </c>
      <c r="E4628" s="21" t="s">
        <v>2078</v>
      </c>
      <c r="G4628" s="27" t="s">
        <v>153</v>
      </c>
      <c r="H4628" s="27" t="s">
        <v>1165</v>
      </c>
      <c r="I4628" s="27" t="s">
        <v>3307</v>
      </c>
      <c r="J4628">
        <v>30.781944444444399</v>
      </c>
      <c r="K4628">
        <v>79.836388888888806</v>
      </c>
      <c r="L4628">
        <v>3662</v>
      </c>
      <c r="M4628" t="s">
        <v>1145</v>
      </c>
      <c r="O4628">
        <v>2007</v>
      </c>
      <c r="U4628" s="21" t="s">
        <v>3279</v>
      </c>
      <c r="V4628" s="9" t="s">
        <v>1247</v>
      </c>
      <c r="W4628">
        <v>2</v>
      </c>
      <c r="X4628" s="9" t="s">
        <v>1291</v>
      </c>
      <c r="Z4628" s="9" t="s">
        <v>3300</v>
      </c>
      <c r="AD4628" t="s">
        <v>1165</v>
      </c>
      <c r="AF4628" t="s">
        <v>153</v>
      </c>
      <c r="AG4628" t="s">
        <v>3299</v>
      </c>
      <c r="AH4628">
        <f t="shared" si="69"/>
        <v>1440</v>
      </c>
      <c r="AI4628" s="21" t="s">
        <v>153</v>
      </c>
      <c r="AJ4628" s="21" t="s">
        <v>1148</v>
      </c>
      <c r="AK4628" s="21">
        <v>30</v>
      </c>
      <c r="AL4628" s="21" t="s">
        <v>2993</v>
      </c>
      <c r="AM4628">
        <v>5.4</v>
      </c>
      <c r="AN4628" s="21">
        <v>5</v>
      </c>
      <c r="AO4628" s="21">
        <v>20</v>
      </c>
      <c r="AP4628" s="21">
        <v>28</v>
      </c>
      <c r="AR4628" s="21" t="s">
        <v>3130</v>
      </c>
    </row>
    <row r="4629" spans="1:44" x14ac:dyDescent="0.2">
      <c r="A4629" t="s">
        <v>2079</v>
      </c>
      <c r="B4629" s="21" t="s">
        <v>1146</v>
      </c>
      <c r="C4629" s="21" t="s">
        <v>1149</v>
      </c>
      <c r="D4629" s="21" t="s">
        <v>798</v>
      </c>
      <c r="E4629" s="21" t="s">
        <v>2078</v>
      </c>
      <c r="G4629" s="27" t="s">
        <v>153</v>
      </c>
      <c r="H4629" s="27" t="s">
        <v>1165</v>
      </c>
      <c r="I4629" s="27" t="s">
        <v>3307</v>
      </c>
      <c r="J4629">
        <v>30.781944444444399</v>
      </c>
      <c r="K4629">
        <v>79.836388888888806</v>
      </c>
      <c r="L4629">
        <v>3662</v>
      </c>
      <c r="M4629" t="s">
        <v>1145</v>
      </c>
      <c r="O4629">
        <v>2007</v>
      </c>
      <c r="U4629" s="21" t="s">
        <v>3279</v>
      </c>
      <c r="V4629" s="9" t="s">
        <v>1247</v>
      </c>
      <c r="W4629">
        <v>7</v>
      </c>
      <c r="X4629" s="9" t="s">
        <v>1291</v>
      </c>
      <c r="Z4629" s="9" t="s">
        <v>3300</v>
      </c>
      <c r="AD4629" t="s">
        <v>1165</v>
      </c>
      <c r="AF4629" t="s">
        <v>153</v>
      </c>
      <c r="AG4629" t="s">
        <v>3299</v>
      </c>
      <c r="AH4629">
        <f t="shared" si="69"/>
        <v>1440</v>
      </c>
      <c r="AI4629" s="21" t="s">
        <v>153</v>
      </c>
      <c r="AJ4629" s="21" t="s">
        <v>1148</v>
      </c>
      <c r="AK4629" s="21">
        <v>16</v>
      </c>
      <c r="AL4629" s="21" t="s">
        <v>2993</v>
      </c>
      <c r="AM4629">
        <v>2.4</v>
      </c>
      <c r="AN4629" s="21">
        <v>5</v>
      </c>
      <c r="AO4629" s="21">
        <v>20</v>
      </c>
      <c r="AP4629" s="21">
        <v>28</v>
      </c>
      <c r="AR4629" s="21" t="s">
        <v>3130</v>
      </c>
    </row>
    <row r="4630" spans="1:44" x14ac:dyDescent="0.2">
      <c r="A4630" t="s">
        <v>2079</v>
      </c>
      <c r="B4630" s="21" t="s">
        <v>1146</v>
      </c>
      <c r="C4630" s="21" t="s">
        <v>1149</v>
      </c>
      <c r="D4630" s="21" t="s">
        <v>798</v>
      </c>
      <c r="E4630" s="21" t="s">
        <v>2078</v>
      </c>
      <c r="G4630" s="27" t="s">
        <v>153</v>
      </c>
      <c r="H4630" s="27" t="s">
        <v>1165</v>
      </c>
      <c r="I4630" s="27" t="s">
        <v>3307</v>
      </c>
      <c r="J4630">
        <v>30.781944444444399</v>
      </c>
      <c r="K4630">
        <v>79.836388888888806</v>
      </c>
      <c r="L4630">
        <v>3662</v>
      </c>
      <c r="M4630" t="s">
        <v>1145</v>
      </c>
      <c r="O4630">
        <v>2007</v>
      </c>
      <c r="U4630" s="21" t="s">
        <v>1147</v>
      </c>
      <c r="X4630" s="9" t="s">
        <v>1201</v>
      </c>
      <c r="Z4630" s="9" t="s">
        <v>3301</v>
      </c>
      <c r="AD4630" t="s">
        <v>1165</v>
      </c>
      <c r="AF4630" t="s">
        <v>153</v>
      </c>
      <c r="AG4630" t="s">
        <v>3299</v>
      </c>
      <c r="AH4630">
        <f>1*24*60</f>
        <v>1440</v>
      </c>
      <c r="AI4630" s="21" t="s">
        <v>153</v>
      </c>
      <c r="AJ4630" s="21" t="s">
        <v>1148</v>
      </c>
      <c r="AK4630" s="21">
        <v>33</v>
      </c>
      <c r="AL4630" s="21" t="s">
        <v>2993</v>
      </c>
      <c r="AM4630">
        <v>2.5</v>
      </c>
      <c r="AN4630" s="21">
        <v>5</v>
      </c>
      <c r="AO4630" s="21">
        <v>20</v>
      </c>
      <c r="AP4630" s="21">
        <v>28</v>
      </c>
      <c r="AR4630" s="21" t="s">
        <v>3130</v>
      </c>
    </row>
    <row r="4631" spans="1:44" x14ac:dyDescent="0.2">
      <c r="A4631" t="s">
        <v>2079</v>
      </c>
      <c r="B4631" s="21" t="s">
        <v>1146</v>
      </c>
      <c r="C4631" s="21" t="s">
        <v>1149</v>
      </c>
      <c r="D4631" s="21" t="s">
        <v>798</v>
      </c>
      <c r="E4631" s="21" t="s">
        <v>2078</v>
      </c>
      <c r="G4631" s="27" t="s">
        <v>153</v>
      </c>
      <c r="H4631" s="27" t="s">
        <v>1165</v>
      </c>
      <c r="I4631" s="27" t="s">
        <v>3307</v>
      </c>
      <c r="J4631">
        <v>30.781944444444399</v>
      </c>
      <c r="K4631">
        <v>79.836388888888806</v>
      </c>
      <c r="L4631">
        <v>3662</v>
      </c>
      <c r="M4631" t="s">
        <v>1145</v>
      </c>
      <c r="O4631">
        <v>2007</v>
      </c>
      <c r="U4631" s="21" t="s">
        <v>3279</v>
      </c>
      <c r="V4631" s="9" t="s">
        <v>1247</v>
      </c>
      <c r="W4631">
        <v>1</v>
      </c>
      <c r="X4631" s="9" t="s">
        <v>1201</v>
      </c>
      <c r="Z4631" s="9" t="s">
        <v>3301</v>
      </c>
      <c r="AD4631" t="s">
        <v>1165</v>
      </c>
      <c r="AF4631" t="s">
        <v>153</v>
      </c>
      <c r="AG4631" t="s">
        <v>3299</v>
      </c>
      <c r="AH4631">
        <f t="shared" si="69"/>
        <v>1440</v>
      </c>
      <c r="AI4631" s="21" t="s">
        <v>153</v>
      </c>
      <c r="AJ4631" s="21" t="s">
        <v>1148</v>
      </c>
      <c r="AK4631" s="21">
        <v>44</v>
      </c>
      <c r="AL4631" s="21" t="s">
        <v>2993</v>
      </c>
      <c r="AM4631">
        <v>8.6999999999999993</v>
      </c>
      <c r="AN4631" s="21">
        <v>5</v>
      </c>
      <c r="AO4631" s="21">
        <v>20</v>
      </c>
      <c r="AP4631" s="21">
        <v>28</v>
      </c>
      <c r="AR4631" s="21" t="s">
        <v>3130</v>
      </c>
    </row>
    <row r="4632" spans="1:44" x14ac:dyDescent="0.2">
      <c r="A4632" t="s">
        <v>2079</v>
      </c>
      <c r="B4632" s="21" t="s">
        <v>1146</v>
      </c>
      <c r="C4632" s="21" t="s">
        <v>1149</v>
      </c>
      <c r="D4632" s="21" t="s">
        <v>798</v>
      </c>
      <c r="E4632" s="21" t="s">
        <v>2078</v>
      </c>
      <c r="G4632" s="27" t="s">
        <v>153</v>
      </c>
      <c r="H4632" s="27" t="s">
        <v>1165</v>
      </c>
      <c r="I4632" s="27" t="s">
        <v>3307</v>
      </c>
      <c r="J4632">
        <v>30.781944444444399</v>
      </c>
      <c r="K4632">
        <v>79.836388888888806</v>
      </c>
      <c r="L4632">
        <v>3662</v>
      </c>
      <c r="M4632" t="s">
        <v>1145</v>
      </c>
      <c r="O4632">
        <v>2007</v>
      </c>
      <c r="U4632" s="21" t="s">
        <v>3279</v>
      </c>
      <c r="V4632" s="9" t="s">
        <v>1247</v>
      </c>
      <c r="W4632">
        <v>2</v>
      </c>
      <c r="X4632" s="9" t="s">
        <v>1201</v>
      </c>
      <c r="Z4632" s="9" t="s">
        <v>3301</v>
      </c>
      <c r="AD4632" t="s">
        <v>1165</v>
      </c>
      <c r="AF4632" t="s">
        <v>153</v>
      </c>
      <c r="AG4632" t="s">
        <v>3299</v>
      </c>
      <c r="AH4632">
        <f t="shared" si="69"/>
        <v>1440</v>
      </c>
      <c r="AI4632" s="21" t="s">
        <v>153</v>
      </c>
      <c r="AJ4632" s="21" t="s">
        <v>1148</v>
      </c>
      <c r="AK4632" s="21">
        <v>28</v>
      </c>
      <c r="AL4632" s="21" t="s">
        <v>2993</v>
      </c>
      <c r="AM4632">
        <v>6.6</v>
      </c>
      <c r="AN4632" s="21">
        <v>5</v>
      </c>
      <c r="AO4632" s="21">
        <v>20</v>
      </c>
      <c r="AP4632" s="21">
        <v>28</v>
      </c>
      <c r="AR4632" s="21" t="s">
        <v>3130</v>
      </c>
    </row>
    <row r="4633" spans="1:44" x14ac:dyDescent="0.2">
      <c r="A4633" t="s">
        <v>2079</v>
      </c>
      <c r="B4633" s="21" t="s">
        <v>1146</v>
      </c>
      <c r="C4633" s="21" t="s">
        <v>1149</v>
      </c>
      <c r="D4633" s="21" t="s">
        <v>798</v>
      </c>
      <c r="E4633" s="21" t="s">
        <v>2078</v>
      </c>
      <c r="G4633" s="27" t="s">
        <v>153</v>
      </c>
      <c r="H4633" s="27" t="s">
        <v>1165</v>
      </c>
      <c r="I4633" s="27" t="s">
        <v>3307</v>
      </c>
      <c r="J4633">
        <v>30.781944444444399</v>
      </c>
      <c r="K4633">
        <v>79.836388888888806</v>
      </c>
      <c r="L4633">
        <v>3662</v>
      </c>
      <c r="M4633" t="s">
        <v>1145</v>
      </c>
      <c r="O4633">
        <v>2007</v>
      </c>
      <c r="U4633" s="21" t="s">
        <v>3279</v>
      </c>
      <c r="V4633" s="9" t="s">
        <v>1247</v>
      </c>
      <c r="W4633">
        <v>7</v>
      </c>
      <c r="X4633" s="9" t="s">
        <v>1201</v>
      </c>
      <c r="Z4633" s="9" t="s">
        <v>3301</v>
      </c>
      <c r="AD4633" t="s">
        <v>1165</v>
      </c>
      <c r="AF4633" t="s">
        <v>153</v>
      </c>
      <c r="AG4633" t="s">
        <v>3299</v>
      </c>
      <c r="AH4633">
        <f t="shared" si="69"/>
        <v>1440</v>
      </c>
      <c r="AI4633" s="21" t="s">
        <v>153</v>
      </c>
      <c r="AJ4633" s="21" t="s">
        <v>1148</v>
      </c>
      <c r="AK4633" s="21">
        <v>34</v>
      </c>
      <c r="AL4633" s="21" t="s">
        <v>2993</v>
      </c>
      <c r="AM4633">
        <v>5</v>
      </c>
      <c r="AN4633" s="21">
        <v>5</v>
      </c>
      <c r="AO4633" s="21">
        <v>20</v>
      </c>
      <c r="AP4633" s="21">
        <v>28</v>
      </c>
      <c r="AR4633" s="21" t="s">
        <v>3130</v>
      </c>
    </row>
    <row r="4634" spans="1:44" x14ac:dyDescent="0.2">
      <c r="A4634" t="s">
        <v>2079</v>
      </c>
      <c r="B4634" s="21" t="s">
        <v>1146</v>
      </c>
      <c r="C4634" s="21" t="s">
        <v>1149</v>
      </c>
      <c r="D4634" s="21" t="s">
        <v>798</v>
      </c>
      <c r="E4634" s="21" t="s">
        <v>2078</v>
      </c>
      <c r="G4634" s="27" t="s">
        <v>153</v>
      </c>
      <c r="H4634" s="27" t="s">
        <v>1165</v>
      </c>
      <c r="I4634" s="27" t="s">
        <v>3307</v>
      </c>
      <c r="J4634">
        <v>30.781944444444399</v>
      </c>
      <c r="K4634">
        <v>79.836388888888806</v>
      </c>
      <c r="L4634">
        <v>3662</v>
      </c>
      <c r="M4634" t="s">
        <v>1145</v>
      </c>
      <c r="O4634">
        <v>2007</v>
      </c>
      <c r="U4634" s="21" t="s">
        <v>1147</v>
      </c>
      <c r="X4634" s="9" t="s">
        <v>1201</v>
      </c>
      <c r="Z4634" s="9" t="s">
        <v>3302</v>
      </c>
      <c r="AD4634" t="s">
        <v>1165</v>
      </c>
      <c r="AF4634" t="s">
        <v>153</v>
      </c>
      <c r="AG4634" t="s">
        <v>3299</v>
      </c>
      <c r="AH4634">
        <f>1*24*60</f>
        <v>1440</v>
      </c>
      <c r="AI4634" s="21" t="s">
        <v>153</v>
      </c>
      <c r="AJ4634" s="21" t="s">
        <v>1148</v>
      </c>
      <c r="AK4634" s="21">
        <v>67</v>
      </c>
      <c r="AL4634" s="21" t="s">
        <v>2993</v>
      </c>
      <c r="AM4634">
        <v>6</v>
      </c>
      <c r="AN4634" s="21">
        <v>5</v>
      </c>
      <c r="AO4634" s="21">
        <v>20</v>
      </c>
      <c r="AP4634" s="21">
        <v>28</v>
      </c>
      <c r="AR4634" s="21" t="s">
        <v>3130</v>
      </c>
    </row>
    <row r="4635" spans="1:44" x14ac:dyDescent="0.2">
      <c r="A4635" t="s">
        <v>2079</v>
      </c>
      <c r="B4635" s="21" t="s">
        <v>1146</v>
      </c>
      <c r="C4635" s="21" t="s">
        <v>1149</v>
      </c>
      <c r="D4635" s="21" t="s">
        <v>798</v>
      </c>
      <c r="E4635" s="21" t="s">
        <v>2078</v>
      </c>
      <c r="G4635" s="27" t="s">
        <v>153</v>
      </c>
      <c r="H4635" s="27" t="s">
        <v>1165</v>
      </c>
      <c r="I4635" s="27" t="s">
        <v>3307</v>
      </c>
      <c r="J4635">
        <v>30.781944444444399</v>
      </c>
      <c r="K4635">
        <v>79.836388888888806</v>
      </c>
      <c r="L4635">
        <v>3662</v>
      </c>
      <c r="M4635" t="s">
        <v>1145</v>
      </c>
      <c r="O4635">
        <v>2007</v>
      </c>
      <c r="U4635" s="21" t="s">
        <v>3279</v>
      </c>
      <c r="V4635" s="9" t="s">
        <v>1247</v>
      </c>
      <c r="W4635">
        <v>1</v>
      </c>
      <c r="X4635" s="9" t="s">
        <v>1201</v>
      </c>
      <c r="Z4635" s="9" t="s">
        <v>3302</v>
      </c>
      <c r="AD4635" t="s">
        <v>1165</v>
      </c>
      <c r="AF4635" t="s">
        <v>153</v>
      </c>
      <c r="AG4635" t="s">
        <v>3299</v>
      </c>
      <c r="AH4635">
        <f t="shared" si="69"/>
        <v>1440</v>
      </c>
      <c r="AI4635" s="21" t="s">
        <v>153</v>
      </c>
      <c r="AJ4635" s="21" t="s">
        <v>1148</v>
      </c>
      <c r="AK4635" s="21">
        <v>46</v>
      </c>
      <c r="AL4635" s="21" t="s">
        <v>2993</v>
      </c>
      <c r="AM4635">
        <v>9.1999999999999993</v>
      </c>
      <c r="AN4635" s="21">
        <v>5</v>
      </c>
      <c r="AO4635" s="21">
        <v>20</v>
      </c>
      <c r="AP4635" s="21">
        <v>28</v>
      </c>
      <c r="AR4635" s="21" t="s">
        <v>3130</v>
      </c>
    </row>
    <row r="4636" spans="1:44" x14ac:dyDescent="0.2">
      <c r="A4636" t="s">
        <v>2079</v>
      </c>
      <c r="B4636" s="21" t="s">
        <v>1146</v>
      </c>
      <c r="C4636" s="21" t="s">
        <v>1149</v>
      </c>
      <c r="D4636" s="21" t="s">
        <v>798</v>
      </c>
      <c r="E4636" s="21" t="s">
        <v>2078</v>
      </c>
      <c r="G4636" s="27" t="s">
        <v>153</v>
      </c>
      <c r="H4636" s="27" t="s">
        <v>1165</v>
      </c>
      <c r="I4636" s="27" t="s">
        <v>3307</v>
      </c>
      <c r="J4636">
        <v>30.781944444444399</v>
      </c>
      <c r="K4636">
        <v>79.836388888888806</v>
      </c>
      <c r="L4636">
        <v>3662</v>
      </c>
      <c r="M4636" t="s">
        <v>1145</v>
      </c>
      <c r="O4636">
        <v>2007</v>
      </c>
      <c r="U4636" s="21" t="s">
        <v>3279</v>
      </c>
      <c r="V4636" s="9" t="s">
        <v>1247</v>
      </c>
      <c r="W4636">
        <v>2</v>
      </c>
      <c r="X4636" s="9" t="s">
        <v>1201</v>
      </c>
      <c r="Z4636" s="9" t="s">
        <v>3302</v>
      </c>
      <c r="AD4636" t="s">
        <v>1165</v>
      </c>
      <c r="AF4636" t="s">
        <v>153</v>
      </c>
      <c r="AG4636" t="s">
        <v>3299</v>
      </c>
      <c r="AH4636">
        <f t="shared" si="69"/>
        <v>1440</v>
      </c>
      <c r="AI4636" s="21" t="s">
        <v>153</v>
      </c>
      <c r="AJ4636" s="21" t="s">
        <v>1148</v>
      </c>
      <c r="AK4636" s="21">
        <v>26</v>
      </c>
      <c r="AL4636" s="21" t="s">
        <v>2993</v>
      </c>
      <c r="AM4636">
        <v>6.7</v>
      </c>
      <c r="AN4636" s="21">
        <v>5</v>
      </c>
      <c r="AO4636" s="21">
        <v>20</v>
      </c>
      <c r="AP4636" s="21">
        <v>28</v>
      </c>
      <c r="AR4636" s="21" t="s">
        <v>3130</v>
      </c>
    </row>
    <row r="4637" spans="1:44" x14ac:dyDescent="0.2">
      <c r="A4637" t="s">
        <v>2079</v>
      </c>
      <c r="B4637" s="21" t="s">
        <v>1146</v>
      </c>
      <c r="C4637" s="21" t="s">
        <v>1149</v>
      </c>
      <c r="D4637" s="21" t="s">
        <v>798</v>
      </c>
      <c r="E4637" s="21" t="s">
        <v>2078</v>
      </c>
      <c r="G4637" s="27" t="s">
        <v>153</v>
      </c>
      <c r="H4637" s="27" t="s">
        <v>1165</v>
      </c>
      <c r="I4637" s="27" t="s">
        <v>3307</v>
      </c>
      <c r="J4637">
        <v>30.781944444444399</v>
      </c>
      <c r="K4637">
        <v>79.836388888888806</v>
      </c>
      <c r="L4637">
        <v>3662</v>
      </c>
      <c r="M4637" t="s">
        <v>1145</v>
      </c>
      <c r="O4637">
        <v>2007</v>
      </c>
      <c r="U4637" s="21" t="s">
        <v>3279</v>
      </c>
      <c r="V4637" s="9" t="s">
        <v>1247</v>
      </c>
      <c r="W4637">
        <v>7</v>
      </c>
      <c r="X4637" s="9" t="s">
        <v>1201</v>
      </c>
      <c r="Z4637" s="9" t="s">
        <v>3302</v>
      </c>
      <c r="AD4637" t="s">
        <v>1165</v>
      </c>
      <c r="AF4637" t="s">
        <v>153</v>
      </c>
      <c r="AG4637" t="s">
        <v>3299</v>
      </c>
      <c r="AH4637">
        <f t="shared" si="69"/>
        <v>1440</v>
      </c>
      <c r="AI4637" s="21" t="s">
        <v>153</v>
      </c>
      <c r="AJ4637" s="21" t="s">
        <v>1148</v>
      </c>
      <c r="AK4637" s="21">
        <v>62</v>
      </c>
      <c r="AL4637" s="21" t="s">
        <v>2993</v>
      </c>
      <c r="AM4637">
        <v>8</v>
      </c>
      <c r="AN4637" s="21">
        <v>5</v>
      </c>
      <c r="AO4637" s="21">
        <v>20</v>
      </c>
      <c r="AP4637" s="21">
        <v>28</v>
      </c>
      <c r="AR4637" s="21" t="s">
        <v>3130</v>
      </c>
    </row>
    <row r="4638" spans="1:44" x14ac:dyDescent="0.2">
      <c r="A4638" t="s">
        <v>2079</v>
      </c>
      <c r="B4638" s="21" t="s">
        <v>1146</v>
      </c>
      <c r="C4638" s="21" t="s">
        <v>1149</v>
      </c>
      <c r="D4638" s="21" t="s">
        <v>798</v>
      </c>
      <c r="E4638" s="21" t="s">
        <v>2078</v>
      </c>
      <c r="G4638" s="27" t="s">
        <v>153</v>
      </c>
      <c r="H4638" s="27" t="s">
        <v>1165</v>
      </c>
      <c r="I4638" s="27" t="s">
        <v>3307</v>
      </c>
      <c r="J4638">
        <v>30.781944444444399</v>
      </c>
      <c r="K4638">
        <v>79.836388888888806</v>
      </c>
      <c r="L4638">
        <v>3662</v>
      </c>
      <c r="M4638" t="s">
        <v>1145</v>
      </c>
      <c r="O4638">
        <v>2007</v>
      </c>
      <c r="U4638" s="21" t="s">
        <v>1147</v>
      </c>
      <c r="X4638" s="9" t="s">
        <v>1201</v>
      </c>
      <c r="Z4638" s="9" t="s">
        <v>3300</v>
      </c>
      <c r="AD4638" t="s">
        <v>1165</v>
      </c>
      <c r="AF4638" t="s">
        <v>153</v>
      </c>
      <c r="AG4638" t="s">
        <v>3299</v>
      </c>
      <c r="AH4638">
        <f>1*24*60</f>
        <v>1440</v>
      </c>
      <c r="AI4638" s="21" t="s">
        <v>153</v>
      </c>
      <c r="AJ4638" s="21" t="s">
        <v>1148</v>
      </c>
      <c r="AK4638" s="21">
        <v>51</v>
      </c>
      <c r="AL4638" s="21" t="s">
        <v>2993</v>
      </c>
      <c r="AM4638">
        <v>5.7</v>
      </c>
      <c r="AN4638" s="21">
        <v>5</v>
      </c>
      <c r="AO4638" s="21">
        <v>20</v>
      </c>
      <c r="AP4638" s="21">
        <v>28</v>
      </c>
      <c r="AR4638" s="21" t="s">
        <v>3130</v>
      </c>
    </row>
    <row r="4639" spans="1:44" x14ac:dyDescent="0.2">
      <c r="A4639" t="s">
        <v>2079</v>
      </c>
      <c r="B4639" s="21" t="s">
        <v>1146</v>
      </c>
      <c r="C4639" s="21" t="s">
        <v>1149</v>
      </c>
      <c r="D4639" s="21" t="s">
        <v>798</v>
      </c>
      <c r="E4639" s="21" t="s">
        <v>2078</v>
      </c>
      <c r="G4639" s="27" t="s">
        <v>153</v>
      </c>
      <c r="H4639" s="27" t="s">
        <v>1165</v>
      </c>
      <c r="I4639" s="27" t="s">
        <v>3307</v>
      </c>
      <c r="J4639">
        <v>30.781944444444399</v>
      </c>
      <c r="K4639">
        <v>79.836388888888806</v>
      </c>
      <c r="L4639">
        <v>3662</v>
      </c>
      <c r="M4639" t="s">
        <v>1145</v>
      </c>
      <c r="O4639">
        <v>2007</v>
      </c>
      <c r="U4639" s="21" t="s">
        <v>3279</v>
      </c>
      <c r="V4639" s="9" t="s">
        <v>1247</v>
      </c>
      <c r="W4639">
        <v>1</v>
      </c>
      <c r="X4639" s="9" t="s">
        <v>1201</v>
      </c>
      <c r="Z4639" s="9" t="s">
        <v>3300</v>
      </c>
      <c r="AD4639" t="s">
        <v>1165</v>
      </c>
      <c r="AF4639" t="s">
        <v>153</v>
      </c>
      <c r="AG4639" t="s">
        <v>3299</v>
      </c>
      <c r="AH4639">
        <f t="shared" si="69"/>
        <v>1440</v>
      </c>
      <c r="AI4639" s="21" t="s">
        <v>153</v>
      </c>
      <c r="AJ4639" s="21" t="s">
        <v>1148</v>
      </c>
      <c r="AK4639" s="21">
        <v>52</v>
      </c>
      <c r="AL4639" s="21" t="s">
        <v>2993</v>
      </c>
      <c r="AM4639">
        <v>6.6</v>
      </c>
      <c r="AN4639" s="21">
        <v>5</v>
      </c>
      <c r="AO4639" s="21">
        <v>20</v>
      </c>
      <c r="AP4639" s="21">
        <v>28</v>
      </c>
      <c r="AR4639" s="21" t="s">
        <v>3130</v>
      </c>
    </row>
    <row r="4640" spans="1:44" x14ac:dyDescent="0.2">
      <c r="A4640" t="s">
        <v>2079</v>
      </c>
      <c r="B4640" s="21" t="s">
        <v>1146</v>
      </c>
      <c r="C4640" s="21" t="s">
        <v>1149</v>
      </c>
      <c r="D4640" s="21" t="s">
        <v>798</v>
      </c>
      <c r="E4640" s="21" t="s">
        <v>2078</v>
      </c>
      <c r="G4640" s="27" t="s">
        <v>153</v>
      </c>
      <c r="H4640" s="27" t="s">
        <v>1165</v>
      </c>
      <c r="I4640" s="27" t="s">
        <v>3307</v>
      </c>
      <c r="J4640">
        <v>30.781944444444399</v>
      </c>
      <c r="K4640">
        <v>79.836388888888806</v>
      </c>
      <c r="L4640">
        <v>3662</v>
      </c>
      <c r="M4640" t="s">
        <v>1145</v>
      </c>
      <c r="O4640">
        <v>2007</v>
      </c>
      <c r="U4640" s="21" t="s">
        <v>3279</v>
      </c>
      <c r="V4640" s="9" t="s">
        <v>1247</v>
      </c>
      <c r="W4640">
        <v>2</v>
      </c>
      <c r="X4640" s="9" t="s">
        <v>1201</v>
      </c>
      <c r="Z4640" s="9" t="s">
        <v>3300</v>
      </c>
      <c r="AD4640" t="s">
        <v>1165</v>
      </c>
      <c r="AF4640" t="s">
        <v>153</v>
      </c>
      <c r="AG4640" t="s">
        <v>3299</v>
      </c>
      <c r="AH4640">
        <f t="shared" si="69"/>
        <v>1440</v>
      </c>
      <c r="AI4640" s="21" t="s">
        <v>153</v>
      </c>
      <c r="AJ4640" s="21" t="s">
        <v>1148</v>
      </c>
      <c r="AK4640" s="21">
        <v>32</v>
      </c>
      <c r="AL4640" s="21" t="s">
        <v>2993</v>
      </c>
      <c r="AM4640">
        <v>8.6</v>
      </c>
      <c r="AN4640" s="21">
        <v>5</v>
      </c>
      <c r="AO4640" s="21">
        <v>20</v>
      </c>
      <c r="AP4640" s="21">
        <v>28</v>
      </c>
      <c r="AR4640" s="21" t="s">
        <v>3130</v>
      </c>
    </row>
    <row r="4641" spans="1:45" x14ac:dyDescent="0.2">
      <c r="A4641" t="s">
        <v>2079</v>
      </c>
      <c r="B4641" s="21" t="s">
        <v>1146</v>
      </c>
      <c r="C4641" s="21" t="s">
        <v>1149</v>
      </c>
      <c r="D4641" s="21" t="s">
        <v>798</v>
      </c>
      <c r="E4641" s="21" t="s">
        <v>2078</v>
      </c>
      <c r="F4641" s="16"/>
      <c r="G4641" s="27" t="s">
        <v>153</v>
      </c>
      <c r="H4641" s="27" t="s">
        <v>1165</v>
      </c>
      <c r="I4641" s="27" t="s">
        <v>3307</v>
      </c>
      <c r="J4641">
        <v>30.781944444444399</v>
      </c>
      <c r="K4641">
        <v>79.836388888888806</v>
      </c>
      <c r="L4641">
        <v>3662</v>
      </c>
      <c r="M4641" t="s">
        <v>1145</v>
      </c>
      <c r="O4641">
        <v>2007</v>
      </c>
      <c r="U4641" s="21" t="s">
        <v>3279</v>
      </c>
      <c r="V4641" s="9" t="s">
        <v>1247</v>
      </c>
      <c r="W4641">
        <v>7</v>
      </c>
      <c r="X4641" s="9" t="s">
        <v>1201</v>
      </c>
      <c r="Z4641" s="9" t="s">
        <v>3300</v>
      </c>
      <c r="AD4641" t="s">
        <v>1165</v>
      </c>
      <c r="AF4641" t="s">
        <v>153</v>
      </c>
      <c r="AG4641" t="s">
        <v>3299</v>
      </c>
      <c r="AH4641">
        <f t="shared" si="69"/>
        <v>1440</v>
      </c>
      <c r="AI4641" s="21" t="s">
        <v>153</v>
      </c>
      <c r="AJ4641" s="21" t="s">
        <v>1148</v>
      </c>
      <c r="AK4641" s="21">
        <v>52</v>
      </c>
      <c r="AL4641" s="21" t="s">
        <v>2993</v>
      </c>
      <c r="AM4641">
        <v>6.6</v>
      </c>
      <c r="AN4641" s="21">
        <v>5</v>
      </c>
      <c r="AO4641" s="21">
        <v>20</v>
      </c>
      <c r="AP4641" s="21">
        <v>28</v>
      </c>
      <c r="AR4641" s="21" t="s">
        <v>3130</v>
      </c>
    </row>
    <row r="4642" spans="1:45" x14ac:dyDescent="0.2">
      <c r="A4642" t="s">
        <v>3320</v>
      </c>
      <c r="B4642" s="21" t="s">
        <v>1146</v>
      </c>
      <c r="C4642" s="21" t="s">
        <v>1149</v>
      </c>
      <c r="D4642" t="s">
        <v>3308</v>
      </c>
      <c r="E4642" t="s">
        <v>3309</v>
      </c>
      <c r="F4642" s="16" t="s">
        <v>3310</v>
      </c>
      <c r="G4642" s="27" t="s">
        <v>153</v>
      </c>
      <c r="H4642" s="27" t="s">
        <v>1165</v>
      </c>
      <c r="I4642" s="27" t="s">
        <v>3313</v>
      </c>
      <c r="J4642">
        <v>40.033333333333303</v>
      </c>
      <c r="K4642">
        <v>9.2833333333333297</v>
      </c>
      <c r="L4642">
        <v>1540</v>
      </c>
      <c r="M4642" t="s">
        <v>1157</v>
      </c>
      <c r="O4642">
        <v>2015</v>
      </c>
      <c r="P4642">
        <v>2015</v>
      </c>
      <c r="Q4642" t="s">
        <v>3311</v>
      </c>
      <c r="R4642">
        <v>14</v>
      </c>
      <c r="S4642">
        <v>40</v>
      </c>
      <c r="T4642">
        <v>20</v>
      </c>
      <c r="U4642" s="21" t="s">
        <v>1151</v>
      </c>
      <c r="X4642" s="9" t="s">
        <v>1217</v>
      </c>
      <c r="Z4642">
        <v>12</v>
      </c>
      <c r="AD4642" t="s">
        <v>1165</v>
      </c>
      <c r="AF4642" t="s">
        <v>1165</v>
      </c>
      <c r="AI4642" s="21" t="s">
        <v>153</v>
      </c>
      <c r="AJ4642" s="21" t="s">
        <v>1148</v>
      </c>
      <c r="AK4642" s="21">
        <v>10.987</v>
      </c>
      <c r="AL4642" s="21" t="s">
        <v>1277</v>
      </c>
      <c r="AM4642">
        <v>21.815000000000001</v>
      </c>
      <c r="AN4642" s="21">
        <v>4</v>
      </c>
      <c r="AO4642" s="21">
        <v>30</v>
      </c>
      <c r="AP4642">
        <v>90</v>
      </c>
      <c r="AQ4642" t="s">
        <v>3252</v>
      </c>
      <c r="AR4642" s="21" t="s">
        <v>1207</v>
      </c>
    </row>
    <row r="4643" spans="1:45" x14ac:dyDescent="0.2">
      <c r="A4643" t="s">
        <v>3320</v>
      </c>
      <c r="B4643" s="21" t="s">
        <v>1146</v>
      </c>
      <c r="C4643" s="21" t="s">
        <v>1149</v>
      </c>
      <c r="D4643" t="s">
        <v>3308</v>
      </c>
      <c r="E4643" t="s">
        <v>3309</v>
      </c>
      <c r="F4643" s="16" t="s">
        <v>3310</v>
      </c>
      <c r="G4643" s="27" t="s">
        <v>153</v>
      </c>
      <c r="H4643" s="27" t="s">
        <v>1165</v>
      </c>
      <c r="I4643" s="27" t="s">
        <v>3313</v>
      </c>
      <c r="J4643">
        <v>40.033333333333303</v>
      </c>
      <c r="K4643">
        <v>9.2833333333333297</v>
      </c>
      <c r="L4643">
        <v>1540</v>
      </c>
      <c r="M4643" t="s">
        <v>1157</v>
      </c>
      <c r="O4643">
        <v>2015</v>
      </c>
      <c r="P4643">
        <v>2015</v>
      </c>
      <c r="Q4643" t="s">
        <v>3311</v>
      </c>
      <c r="R4643">
        <v>14</v>
      </c>
      <c r="S4643">
        <v>40</v>
      </c>
      <c r="T4643">
        <v>20</v>
      </c>
      <c r="U4643" s="21" t="s">
        <v>1151</v>
      </c>
      <c r="X4643" s="9" t="s">
        <v>1290</v>
      </c>
      <c r="Z4643">
        <v>12</v>
      </c>
      <c r="AD4643" t="s">
        <v>1165</v>
      </c>
      <c r="AF4643" t="s">
        <v>1165</v>
      </c>
      <c r="AI4643" s="21" t="s">
        <v>153</v>
      </c>
      <c r="AJ4643" s="21" t="s">
        <v>1148</v>
      </c>
      <c r="AK4643" s="21">
        <v>73.725999999999999</v>
      </c>
      <c r="AL4643" s="21" t="s">
        <v>1277</v>
      </c>
      <c r="AM4643">
        <f>81.051-66.401</f>
        <v>14.650000000000006</v>
      </c>
      <c r="AN4643" s="21">
        <v>4</v>
      </c>
      <c r="AO4643" s="21">
        <v>30</v>
      </c>
      <c r="AP4643">
        <v>90</v>
      </c>
      <c r="AQ4643" t="s">
        <v>3252</v>
      </c>
      <c r="AR4643" s="21" t="s">
        <v>1207</v>
      </c>
    </row>
    <row r="4644" spans="1:45" x14ac:dyDescent="0.2">
      <c r="A4644" t="s">
        <v>3320</v>
      </c>
      <c r="B4644" s="21" t="s">
        <v>1146</v>
      </c>
      <c r="C4644" s="21" t="s">
        <v>1149</v>
      </c>
      <c r="D4644" t="s">
        <v>3308</v>
      </c>
      <c r="E4644" t="s">
        <v>3309</v>
      </c>
      <c r="F4644" s="16" t="s">
        <v>3310</v>
      </c>
      <c r="G4644" s="27" t="s">
        <v>153</v>
      </c>
      <c r="H4644" s="27" t="s">
        <v>1165</v>
      </c>
      <c r="I4644" s="27" t="s">
        <v>3313</v>
      </c>
      <c r="J4644">
        <v>40.033333333333303</v>
      </c>
      <c r="K4644">
        <v>9.2833333333333297</v>
      </c>
      <c r="L4644">
        <v>1540</v>
      </c>
      <c r="M4644" t="s">
        <v>1157</v>
      </c>
      <c r="O4644">
        <v>2015</v>
      </c>
      <c r="P4644">
        <v>2015</v>
      </c>
      <c r="Q4644" t="s">
        <v>3311</v>
      </c>
      <c r="R4644">
        <v>14</v>
      </c>
      <c r="S4644">
        <v>40</v>
      </c>
      <c r="T4644">
        <v>20</v>
      </c>
      <c r="U4644" s="21" t="s">
        <v>1151</v>
      </c>
      <c r="X4644" s="9" t="s">
        <v>1291</v>
      </c>
      <c r="Z4644">
        <v>12</v>
      </c>
      <c r="AD4644" t="s">
        <v>1165</v>
      </c>
      <c r="AF4644" t="s">
        <v>1165</v>
      </c>
      <c r="AI4644" s="21" t="s">
        <v>153</v>
      </c>
      <c r="AJ4644" s="21" t="s">
        <v>1148</v>
      </c>
      <c r="AK4644" s="21">
        <v>82.325000000000003</v>
      </c>
      <c r="AL4644" s="21" t="s">
        <v>1277</v>
      </c>
      <c r="AM4644">
        <f>86.783-77.866</f>
        <v>8.9170000000000016</v>
      </c>
      <c r="AN4644" s="21">
        <v>4</v>
      </c>
      <c r="AO4644" s="21">
        <v>30</v>
      </c>
      <c r="AP4644">
        <v>90</v>
      </c>
      <c r="AQ4644" t="s">
        <v>3252</v>
      </c>
      <c r="AR4644" s="21" t="s">
        <v>1207</v>
      </c>
    </row>
    <row r="4645" spans="1:45" x14ac:dyDescent="0.2">
      <c r="A4645" t="s">
        <v>3320</v>
      </c>
      <c r="B4645" s="21" t="s">
        <v>1146</v>
      </c>
      <c r="C4645" s="21" t="s">
        <v>1149</v>
      </c>
      <c r="D4645" t="s">
        <v>3308</v>
      </c>
      <c r="E4645" t="s">
        <v>3309</v>
      </c>
      <c r="F4645" s="16" t="s">
        <v>3310</v>
      </c>
      <c r="G4645" s="27" t="s">
        <v>153</v>
      </c>
      <c r="H4645" s="27" t="s">
        <v>1165</v>
      </c>
      <c r="I4645" s="27" t="s">
        <v>3313</v>
      </c>
      <c r="J4645">
        <v>40.033333333333303</v>
      </c>
      <c r="K4645">
        <v>9.2833333333333297</v>
      </c>
      <c r="L4645">
        <v>1540</v>
      </c>
      <c r="M4645" t="s">
        <v>1157</v>
      </c>
      <c r="O4645">
        <v>2015</v>
      </c>
      <c r="P4645">
        <v>2015</v>
      </c>
      <c r="Q4645" t="s">
        <v>3311</v>
      </c>
      <c r="R4645">
        <v>14</v>
      </c>
      <c r="S4645">
        <v>40</v>
      </c>
      <c r="T4645">
        <v>20</v>
      </c>
      <c r="U4645" s="21" t="s">
        <v>1151</v>
      </c>
      <c r="X4645" s="9" t="s">
        <v>1292</v>
      </c>
      <c r="Z4645">
        <v>12</v>
      </c>
      <c r="AD4645" t="s">
        <v>1165</v>
      </c>
      <c r="AF4645" t="s">
        <v>1165</v>
      </c>
      <c r="AI4645" s="21" t="s">
        <v>153</v>
      </c>
      <c r="AJ4645" s="21" t="s">
        <v>1148</v>
      </c>
      <c r="AK4645" s="21">
        <v>83.757999999999996</v>
      </c>
      <c r="AL4645" s="21" t="s">
        <v>1277</v>
      </c>
      <c r="AM4645">
        <f>91.242-76.592</f>
        <v>14.650000000000006</v>
      </c>
      <c r="AN4645" s="21">
        <v>4</v>
      </c>
      <c r="AO4645" s="21">
        <v>30</v>
      </c>
      <c r="AP4645">
        <v>90</v>
      </c>
      <c r="AQ4645" t="s">
        <v>3252</v>
      </c>
      <c r="AR4645" s="21" t="s">
        <v>1207</v>
      </c>
    </row>
    <row r="4646" spans="1:45" x14ac:dyDescent="0.2">
      <c r="A4646" t="s">
        <v>3320</v>
      </c>
      <c r="B4646" s="21" t="s">
        <v>1146</v>
      </c>
      <c r="C4646" s="21" t="s">
        <v>1149</v>
      </c>
      <c r="D4646" t="s">
        <v>3308</v>
      </c>
      <c r="E4646" t="s">
        <v>3309</v>
      </c>
      <c r="F4646" s="16" t="s">
        <v>3310</v>
      </c>
      <c r="G4646" s="27" t="s">
        <v>153</v>
      </c>
      <c r="H4646" s="27" t="s">
        <v>1165</v>
      </c>
      <c r="I4646" s="27" t="s">
        <v>3313</v>
      </c>
      <c r="J4646">
        <v>40.033333333333303</v>
      </c>
      <c r="K4646">
        <v>9.2833333333333297</v>
      </c>
      <c r="L4646">
        <v>1540</v>
      </c>
      <c r="M4646" t="s">
        <v>1157</v>
      </c>
      <c r="O4646">
        <v>2015</v>
      </c>
      <c r="P4646">
        <v>2015</v>
      </c>
      <c r="Q4646" t="s">
        <v>3311</v>
      </c>
      <c r="R4646">
        <v>14</v>
      </c>
      <c r="S4646">
        <v>40</v>
      </c>
      <c r="T4646">
        <v>20</v>
      </c>
      <c r="U4646" s="21" t="s">
        <v>1151</v>
      </c>
      <c r="X4646" s="9" t="s">
        <v>1201</v>
      </c>
      <c r="Z4646">
        <v>12</v>
      </c>
      <c r="AD4646" t="s">
        <v>1165</v>
      </c>
      <c r="AF4646" t="s">
        <v>1165</v>
      </c>
      <c r="AI4646" s="21" t="s">
        <v>153</v>
      </c>
      <c r="AJ4646" s="21" t="s">
        <v>1148</v>
      </c>
      <c r="AK4646" s="21">
        <v>85.191000000000003</v>
      </c>
      <c r="AL4646" s="21" t="s">
        <v>1277</v>
      </c>
      <c r="AM4646">
        <f>91.561-78.822</f>
        <v>12.739000000000004</v>
      </c>
      <c r="AN4646" s="21">
        <v>4</v>
      </c>
      <c r="AO4646" s="21">
        <v>30</v>
      </c>
      <c r="AP4646">
        <v>90</v>
      </c>
      <c r="AQ4646" t="s">
        <v>3252</v>
      </c>
      <c r="AR4646" s="21" t="s">
        <v>1207</v>
      </c>
    </row>
    <row r="4647" spans="1:45" x14ac:dyDescent="0.2">
      <c r="A4647" t="s">
        <v>3320</v>
      </c>
      <c r="B4647" s="21" t="s">
        <v>1146</v>
      </c>
      <c r="C4647" s="21" t="s">
        <v>1149</v>
      </c>
      <c r="D4647" t="s">
        <v>3308</v>
      </c>
      <c r="E4647" t="s">
        <v>3309</v>
      </c>
      <c r="F4647" s="16" t="s">
        <v>3310</v>
      </c>
      <c r="G4647" s="27" t="s">
        <v>153</v>
      </c>
      <c r="H4647" s="27" t="s">
        <v>1165</v>
      </c>
      <c r="I4647" s="27" t="s">
        <v>3313</v>
      </c>
      <c r="J4647">
        <v>40.033333333333303</v>
      </c>
      <c r="K4647">
        <v>9.2833333333333297</v>
      </c>
      <c r="L4647">
        <v>1540</v>
      </c>
      <c r="M4647" t="s">
        <v>1157</v>
      </c>
      <c r="O4647">
        <v>2015</v>
      </c>
      <c r="P4647">
        <v>2015</v>
      </c>
      <c r="Q4647" t="s">
        <v>3311</v>
      </c>
      <c r="R4647">
        <v>14</v>
      </c>
      <c r="S4647">
        <v>40</v>
      </c>
      <c r="T4647">
        <v>20</v>
      </c>
      <c r="U4647" s="21" t="s">
        <v>1151</v>
      </c>
      <c r="X4647" s="9" t="s">
        <v>1293</v>
      </c>
      <c r="Z4647">
        <v>12</v>
      </c>
      <c r="AD4647" t="s">
        <v>1165</v>
      </c>
      <c r="AF4647" t="s">
        <v>1165</v>
      </c>
      <c r="AI4647" s="21" t="s">
        <v>153</v>
      </c>
      <c r="AJ4647" s="21" t="s">
        <v>1148</v>
      </c>
      <c r="AK4647" s="21">
        <v>63.534999999999997</v>
      </c>
      <c r="AL4647" s="21" t="s">
        <v>1277</v>
      </c>
      <c r="AM4647">
        <f>71.815-55.255</f>
        <v>16.559999999999995</v>
      </c>
      <c r="AN4647" s="21">
        <v>4</v>
      </c>
      <c r="AO4647" s="21">
        <v>30</v>
      </c>
      <c r="AP4647">
        <v>90</v>
      </c>
      <c r="AQ4647" t="s">
        <v>3252</v>
      </c>
      <c r="AR4647" s="21" t="s">
        <v>1207</v>
      </c>
    </row>
    <row r="4648" spans="1:45" x14ac:dyDescent="0.2">
      <c r="A4648" t="s">
        <v>3320</v>
      </c>
      <c r="B4648" s="21" t="s">
        <v>1146</v>
      </c>
      <c r="C4648" s="21" t="s">
        <v>1149</v>
      </c>
      <c r="D4648" t="s">
        <v>3308</v>
      </c>
      <c r="E4648" t="s">
        <v>3309</v>
      </c>
      <c r="F4648" s="16" t="s">
        <v>3310</v>
      </c>
      <c r="G4648" s="27" t="s">
        <v>153</v>
      </c>
      <c r="H4648" s="27" t="s">
        <v>1165</v>
      </c>
      <c r="I4648" s="27" t="s">
        <v>3313</v>
      </c>
      <c r="J4648">
        <v>40.033333333333303</v>
      </c>
      <c r="K4648">
        <v>9.2833333333333297</v>
      </c>
      <c r="L4648">
        <v>1540</v>
      </c>
      <c r="M4648" t="s">
        <v>1157</v>
      </c>
      <c r="O4648">
        <v>2015</v>
      </c>
      <c r="P4648">
        <v>2015</v>
      </c>
      <c r="Q4648" t="s">
        <v>3311</v>
      </c>
      <c r="R4648">
        <v>14</v>
      </c>
      <c r="S4648">
        <v>40</v>
      </c>
      <c r="T4648">
        <v>20</v>
      </c>
      <c r="U4648" s="21" t="s">
        <v>1151</v>
      </c>
      <c r="X4648" s="9" t="s">
        <v>3312</v>
      </c>
      <c r="Z4648">
        <v>12</v>
      </c>
      <c r="AD4648" t="s">
        <v>1165</v>
      </c>
      <c r="AF4648" t="s">
        <v>1165</v>
      </c>
      <c r="AI4648" s="21" t="s">
        <v>153</v>
      </c>
      <c r="AJ4648" s="21" t="s">
        <v>1148</v>
      </c>
      <c r="AK4648" s="21">
        <v>92.994</v>
      </c>
      <c r="AL4648" s="21" t="s">
        <v>1277</v>
      </c>
      <c r="AM4648">
        <f>102.07-84.236</f>
        <v>17.833999999999989</v>
      </c>
      <c r="AN4648" s="21">
        <v>4</v>
      </c>
      <c r="AO4648" s="21">
        <v>30</v>
      </c>
      <c r="AP4648">
        <v>90</v>
      </c>
      <c r="AQ4648" t="s">
        <v>3252</v>
      </c>
      <c r="AR4648" s="21" t="s">
        <v>1207</v>
      </c>
    </row>
    <row r="4649" spans="1:45" x14ac:dyDescent="0.2">
      <c r="A4649" t="s">
        <v>3320</v>
      </c>
      <c r="B4649" s="21" t="s">
        <v>1146</v>
      </c>
      <c r="C4649" s="21" t="s">
        <v>1149</v>
      </c>
      <c r="D4649" t="s">
        <v>3308</v>
      </c>
      <c r="E4649" t="s">
        <v>3309</v>
      </c>
      <c r="F4649" s="16" t="s">
        <v>3310</v>
      </c>
      <c r="G4649" s="27" t="s">
        <v>153</v>
      </c>
      <c r="H4649" s="27" t="s">
        <v>1165</v>
      </c>
      <c r="I4649" s="27" t="s">
        <v>3313</v>
      </c>
      <c r="J4649">
        <v>40.033333333333303</v>
      </c>
      <c r="K4649">
        <v>9.2833333333333297</v>
      </c>
      <c r="L4649">
        <v>1540</v>
      </c>
      <c r="M4649" t="s">
        <v>1157</v>
      </c>
      <c r="O4649">
        <v>2015</v>
      </c>
      <c r="P4649">
        <v>2015</v>
      </c>
      <c r="Q4649" t="s">
        <v>3311</v>
      </c>
      <c r="R4649">
        <v>14</v>
      </c>
      <c r="S4649">
        <v>40</v>
      </c>
      <c r="T4649">
        <v>20</v>
      </c>
      <c r="U4649" s="21" t="s">
        <v>3314</v>
      </c>
      <c r="V4649" s="9" t="s">
        <v>1201</v>
      </c>
      <c r="W4649" s="21">
        <v>90</v>
      </c>
      <c r="X4649" s="9" t="s">
        <v>1217</v>
      </c>
      <c r="Z4649">
        <v>12</v>
      </c>
      <c r="AD4649" t="s">
        <v>1165</v>
      </c>
      <c r="AF4649" t="s">
        <v>1165</v>
      </c>
      <c r="AI4649" s="21" t="s">
        <v>153</v>
      </c>
      <c r="AJ4649" s="21" t="s">
        <v>1148</v>
      </c>
      <c r="AK4649" s="21">
        <v>17.675000000000001</v>
      </c>
      <c r="AL4649" s="21" t="s">
        <v>1277</v>
      </c>
      <c r="AM4649">
        <f>22.452-12.261</f>
        <v>10.191000000000003</v>
      </c>
      <c r="AN4649" s="21">
        <v>4</v>
      </c>
      <c r="AO4649" s="21">
        <v>30</v>
      </c>
      <c r="AP4649">
        <v>90</v>
      </c>
      <c r="AQ4649" t="s">
        <v>3315</v>
      </c>
      <c r="AR4649" s="21" t="s">
        <v>1207</v>
      </c>
      <c r="AS4649" t="s">
        <v>3316</v>
      </c>
    </row>
    <row r="4650" spans="1:45" x14ac:dyDescent="0.2">
      <c r="A4650" t="s">
        <v>3320</v>
      </c>
      <c r="B4650" s="21" t="s">
        <v>1146</v>
      </c>
      <c r="C4650" s="21" t="s">
        <v>1149</v>
      </c>
      <c r="D4650" t="s">
        <v>3308</v>
      </c>
      <c r="E4650" t="s">
        <v>3309</v>
      </c>
      <c r="F4650" s="16" t="s">
        <v>3310</v>
      </c>
      <c r="G4650" s="27" t="s">
        <v>153</v>
      </c>
      <c r="H4650" s="27" t="s">
        <v>1165</v>
      </c>
      <c r="I4650" s="27" t="s">
        <v>3313</v>
      </c>
      <c r="J4650">
        <v>40.033333333333303</v>
      </c>
      <c r="K4650">
        <v>9.2833333333333297</v>
      </c>
      <c r="L4650">
        <v>1540</v>
      </c>
      <c r="M4650" t="s">
        <v>1157</v>
      </c>
      <c r="O4650">
        <v>2015</v>
      </c>
      <c r="P4650">
        <v>2015</v>
      </c>
      <c r="Q4650" t="s">
        <v>3311</v>
      </c>
      <c r="R4650">
        <v>14</v>
      </c>
      <c r="S4650">
        <v>40</v>
      </c>
      <c r="T4650">
        <v>20</v>
      </c>
      <c r="U4650" s="21" t="s">
        <v>3314</v>
      </c>
      <c r="V4650" s="9" t="s">
        <v>1201</v>
      </c>
      <c r="W4650" s="21">
        <v>90</v>
      </c>
      <c r="X4650" s="9" t="s">
        <v>1290</v>
      </c>
      <c r="Z4650">
        <v>12</v>
      </c>
      <c r="AD4650" t="s">
        <v>1165</v>
      </c>
      <c r="AF4650" t="s">
        <v>1165</v>
      </c>
      <c r="AI4650" s="21" t="s">
        <v>153</v>
      </c>
      <c r="AJ4650" s="21" t="s">
        <v>1148</v>
      </c>
      <c r="AK4650" s="21">
        <v>69.745000000000005</v>
      </c>
      <c r="AL4650" s="21" t="s">
        <v>1277</v>
      </c>
      <c r="AM4650">
        <f>81.369-58.439</f>
        <v>22.93</v>
      </c>
      <c r="AN4650" s="21">
        <v>4</v>
      </c>
      <c r="AO4650" s="21">
        <v>30</v>
      </c>
      <c r="AP4650">
        <v>90</v>
      </c>
      <c r="AQ4650" t="s">
        <v>3315</v>
      </c>
      <c r="AR4650" s="21" t="s">
        <v>1207</v>
      </c>
      <c r="AS4650" t="s">
        <v>3316</v>
      </c>
    </row>
    <row r="4651" spans="1:45" x14ac:dyDescent="0.2">
      <c r="A4651" t="s">
        <v>3320</v>
      </c>
      <c r="B4651" s="21" t="s">
        <v>1146</v>
      </c>
      <c r="C4651" s="21" t="s">
        <v>1149</v>
      </c>
      <c r="D4651" t="s">
        <v>3308</v>
      </c>
      <c r="E4651" t="s">
        <v>3309</v>
      </c>
      <c r="F4651" s="16" t="s">
        <v>3310</v>
      </c>
      <c r="G4651" s="27" t="s">
        <v>153</v>
      </c>
      <c r="H4651" s="27" t="s">
        <v>1165</v>
      </c>
      <c r="I4651" s="27" t="s">
        <v>3313</v>
      </c>
      <c r="J4651">
        <v>40.033333333333303</v>
      </c>
      <c r="K4651">
        <v>9.2833333333333297</v>
      </c>
      <c r="L4651">
        <v>1540</v>
      </c>
      <c r="M4651" t="s">
        <v>1157</v>
      </c>
      <c r="O4651">
        <v>2015</v>
      </c>
      <c r="P4651">
        <v>2015</v>
      </c>
      <c r="Q4651" t="s">
        <v>3311</v>
      </c>
      <c r="R4651">
        <v>14</v>
      </c>
      <c r="S4651">
        <v>40</v>
      </c>
      <c r="T4651">
        <v>20</v>
      </c>
      <c r="U4651" s="21" t="s">
        <v>3314</v>
      </c>
      <c r="V4651" s="9" t="s">
        <v>1201</v>
      </c>
      <c r="W4651" s="21">
        <v>90</v>
      </c>
      <c r="X4651" s="9" t="s">
        <v>1291</v>
      </c>
      <c r="Z4651">
        <v>12</v>
      </c>
      <c r="AD4651" t="s">
        <v>1165</v>
      </c>
      <c r="AF4651" t="s">
        <v>1165</v>
      </c>
      <c r="AI4651" s="21" t="s">
        <v>153</v>
      </c>
      <c r="AJ4651" s="21" t="s">
        <v>1148</v>
      </c>
      <c r="AK4651" s="21">
        <v>82.802999999999997</v>
      </c>
      <c r="AL4651" s="21" t="s">
        <v>1277</v>
      </c>
      <c r="AM4651">
        <f>88.057-77.548</f>
        <v>10.509</v>
      </c>
      <c r="AN4651" s="21">
        <v>4</v>
      </c>
      <c r="AO4651" s="21">
        <v>30</v>
      </c>
      <c r="AP4651">
        <v>90</v>
      </c>
      <c r="AQ4651" t="s">
        <v>3315</v>
      </c>
      <c r="AR4651" s="21" t="s">
        <v>1207</v>
      </c>
      <c r="AS4651" t="s">
        <v>3316</v>
      </c>
    </row>
    <row r="4652" spans="1:45" x14ac:dyDescent="0.2">
      <c r="A4652" t="s">
        <v>3320</v>
      </c>
      <c r="B4652" s="21" t="s">
        <v>1146</v>
      </c>
      <c r="C4652" s="21" t="s">
        <v>1149</v>
      </c>
      <c r="D4652" t="s">
        <v>3308</v>
      </c>
      <c r="E4652" t="s">
        <v>3309</v>
      </c>
      <c r="F4652" s="16" t="s">
        <v>3310</v>
      </c>
      <c r="G4652" s="27" t="s">
        <v>153</v>
      </c>
      <c r="H4652" s="27" t="s">
        <v>1165</v>
      </c>
      <c r="I4652" s="27" t="s">
        <v>3313</v>
      </c>
      <c r="J4652">
        <v>40.033333333333303</v>
      </c>
      <c r="K4652">
        <v>9.2833333333333297</v>
      </c>
      <c r="L4652">
        <v>1540</v>
      </c>
      <c r="M4652" t="s">
        <v>1157</v>
      </c>
      <c r="O4652">
        <v>2015</v>
      </c>
      <c r="P4652">
        <v>2015</v>
      </c>
      <c r="Q4652" t="s">
        <v>3311</v>
      </c>
      <c r="R4652">
        <v>14</v>
      </c>
      <c r="S4652">
        <v>40</v>
      </c>
      <c r="T4652">
        <v>20</v>
      </c>
      <c r="U4652" s="21" t="s">
        <v>3314</v>
      </c>
      <c r="V4652" s="9" t="s">
        <v>1201</v>
      </c>
      <c r="W4652" s="21">
        <v>90</v>
      </c>
      <c r="X4652" s="9" t="s">
        <v>1292</v>
      </c>
      <c r="Z4652">
        <v>12</v>
      </c>
      <c r="AD4652" t="s">
        <v>1165</v>
      </c>
      <c r="AF4652" t="s">
        <v>1165</v>
      </c>
      <c r="AI4652" s="21" t="s">
        <v>153</v>
      </c>
      <c r="AJ4652" s="21" t="s">
        <v>1148</v>
      </c>
      <c r="AK4652" s="21">
        <v>76.114999999999995</v>
      </c>
      <c r="AL4652" s="21" t="s">
        <v>1277</v>
      </c>
      <c r="AM4652">
        <f>82.962-69.586</f>
        <v>13.376000000000005</v>
      </c>
      <c r="AN4652" s="21">
        <v>4</v>
      </c>
      <c r="AO4652" s="21">
        <v>30</v>
      </c>
      <c r="AP4652">
        <v>90</v>
      </c>
      <c r="AQ4652" t="s">
        <v>3315</v>
      </c>
      <c r="AR4652" s="21" t="s">
        <v>1207</v>
      </c>
      <c r="AS4652" t="s">
        <v>3316</v>
      </c>
    </row>
    <row r="4653" spans="1:45" x14ac:dyDescent="0.2">
      <c r="A4653" t="s">
        <v>3320</v>
      </c>
      <c r="B4653" s="21" t="s">
        <v>1146</v>
      </c>
      <c r="C4653" s="21" t="s">
        <v>1149</v>
      </c>
      <c r="D4653" t="s">
        <v>3308</v>
      </c>
      <c r="E4653" t="s">
        <v>3309</v>
      </c>
      <c r="F4653" s="16" t="s">
        <v>3310</v>
      </c>
      <c r="G4653" s="27" t="s">
        <v>153</v>
      </c>
      <c r="H4653" s="27" t="s">
        <v>1165</v>
      </c>
      <c r="I4653" s="27" t="s">
        <v>3313</v>
      </c>
      <c r="J4653">
        <v>40.033333333333303</v>
      </c>
      <c r="K4653">
        <v>9.2833333333333297</v>
      </c>
      <c r="L4653">
        <v>1540</v>
      </c>
      <c r="M4653" t="s">
        <v>1157</v>
      </c>
      <c r="O4653">
        <v>2015</v>
      </c>
      <c r="P4653">
        <v>2015</v>
      </c>
      <c r="Q4653" t="s">
        <v>3311</v>
      </c>
      <c r="R4653">
        <v>14</v>
      </c>
      <c r="S4653">
        <v>40</v>
      </c>
      <c r="T4653">
        <v>20</v>
      </c>
      <c r="U4653" s="21" t="s">
        <v>3314</v>
      </c>
      <c r="V4653" s="9" t="s">
        <v>1201</v>
      </c>
      <c r="W4653" s="21">
        <v>90</v>
      </c>
      <c r="X4653" s="9" t="s">
        <v>1201</v>
      </c>
      <c r="Z4653">
        <v>12</v>
      </c>
      <c r="AD4653" t="s">
        <v>1165</v>
      </c>
      <c r="AF4653" t="s">
        <v>1165</v>
      </c>
      <c r="AI4653" s="21" t="s">
        <v>153</v>
      </c>
      <c r="AJ4653" s="21" t="s">
        <v>1148</v>
      </c>
      <c r="AK4653" s="21">
        <v>79.617999999999995</v>
      </c>
      <c r="AL4653" s="21" t="s">
        <v>1277</v>
      </c>
      <c r="AM4653">
        <f>84.873-74.682</f>
        <v>10.191000000000003</v>
      </c>
      <c r="AN4653" s="21">
        <v>4</v>
      </c>
      <c r="AO4653" s="21">
        <v>30</v>
      </c>
      <c r="AP4653">
        <v>90</v>
      </c>
      <c r="AQ4653" t="s">
        <v>3315</v>
      </c>
      <c r="AR4653" s="21" t="s">
        <v>1207</v>
      </c>
      <c r="AS4653" t="s">
        <v>3316</v>
      </c>
    </row>
    <row r="4654" spans="1:45" x14ac:dyDescent="0.2">
      <c r="A4654" t="s">
        <v>3320</v>
      </c>
      <c r="B4654" s="21" t="s">
        <v>1146</v>
      </c>
      <c r="C4654" s="21" t="s">
        <v>1149</v>
      </c>
      <c r="D4654" t="s">
        <v>3308</v>
      </c>
      <c r="E4654" t="s">
        <v>3309</v>
      </c>
      <c r="F4654" s="16" t="s">
        <v>3310</v>
      </c>
      <c r="G4654" s="27" t="s">
        <v>153</v>
      </c>
      <c r="H4654" s="27" t="s">
        <v>1165</v>
      </c>
      <c r="I4654" s="27" t="s">
        <v>3313</v>
      </c>
      <c r="J4654">
        <v>40.033333333333303</v>
      </c>
      <c r="K4654">
        <v>9.2833333333333297</v>
      </c>
      <c r="L4654">
        <v>1540</v>
      </c>
      <c r="M4654" t="s">
        <v>1157</v>
      </c>
      <c r="O4654">
        <v>2015</v>
      </c>
      <c r="P4654">
        <v>2015</v>
      </c>
      <c r="Q4654" t="s">
        <v>3311</v>
      </c>
      <c r="R4654">
        <v>14</v>
      </c>
      <c r="S4654">
        <v>40</v>
      </c>
      <c r="T4654">
        <v>20</v>
      </c>
      <c r="U4654" s="21" t="s">
        <v>3314</v>
      </c>
      <c r="V4654" s="9" t="s">
        <v>1201</v>
      </c>
      <c r="W4654" s="21">
        <v>90</v>
      </c>
      <c r="X4654" s="9" t="s">
        <v>1293</v>
      </c>
      <c r="Z4654">
        <v>12</v>
      </c>
      <c r="AD4654" t="s">
        <v>1165</v>
      </c>
      <c r="AF4654" t="s">
        <v>1165</v>
      </c>
      <c r="AI4654" s="21" t="s">
        <v>153</v>
      </c>
      <c r="AJ4654" s="21" t="s">
        <v>1148</v>
      </c>
      <c r="AK4654" s="21">
        <v>35.987000000000002</v>
      </c>
      <c r="AL4654" s="21" t="s">
        <v>1277</v>
      </c>
      <c r="AM4654">
        <f>59.076-13.535</f>
        <v>45.540999999999997</v>
      </c>
      <c r="AN4654" s="21">
        <v>4</v>
      </c>
      <c r="AO4654" s="21">
        <v>30</v>
      </c>
      <c r="AP4654">
        <v>90</v>
      </c>
      <c r="AQ4654" t="s">
        <v>3315</v>
      </c>
      <c r="AR4654" s="21" t="s">
        <v>1207</v>
      </c>
      <c r="AS4654" t="s">
        <v>3316</v>
      </c>
    </row>
    <row r="4655" spans="1:45" x14ac:dyDescent="0.2">
      <c r="A4655" t="s">
        <v>3320</v>
      </c>
      <c r="B4655" s="21" t="s">
        <v>1146</v>
      </c>
      <c r="C4655" s="21" t="s">
        <v>1149</v>
      </c>
      <c r="D4655" t="s">
        <v>3308</v>
      </c>
      <c r="E4655" t="s">
        <v>3309</v>
      </c>
      <c r="F4655" s="16" t="s">
        <v>3310</v>
      </c>
      <c r="G4655" s="27" t="s">
        <v>153</v>
      </c>
      <c r="H4655" s="27" t="s">
        <v>1165</v>
      </c>
      <c r="I4655" s="27" t="s">
        <v>3313</v>
      </c>
      <c r="J4655">
        <v>40.033333333333303</v>
      </c>
      <c r="K4655">
        <v>9.2833333333333297</v>
      </c>
      <c r="L4655">
        <v>1540</v>
      </c>
      <c r="M4655" t="s">
        <v>1157</v>
      </c>
      <c r="O4655">
        <v>2015</v>
      </c>
      <c r="P4655">
        <v>2015</v>
      </c>
      <c r="Q4655" t="s">
        <v>3311</v>
      </c>
      <c r="R4655">
        <v>14</v>
      </c>
      <c r="S4655">
        <v>40</v>
      </c>
      <c r="T4655">
        <v>20</v>
      </c>
      <c r="U4655" s="21" t="s">
        <v>3314</v>
      </c>
      <c r="V4655" s="9" t="s">
        <v>1201</v>
      </c>
      <c r="W4655" s="21">
        <v>90</v>
      </c>
      <c r="X4655" s="9" t="s">
        <v>3312</v>
      </c>
      <c r="Z4655">
        <v>12</v>
      </c>
      <c r="AD4655" t="s">
        <v>1165</v>
      </c>
      <c r="AF4655" t="s">
        <v>1165</v>
      </c>
      <c r="AI4655" s="21" t="s">
        <v>153</v>
      </c>
      <c r="AJ4655" s="21" t="s">
        <v>1148</v>
      </c>
      <c r="AK4655" s="21">
        <v>87.897999999999996</v>
      </c>
      <c r="AL4655" s="21" t="s">
        <v>1277</v>
      </c>
      <c r="AM4655">
        <f>95.064-80.732</f>
        <v>14.331999999999994</v>
      </c>
      <c r="AN4655" s="21">
        <v>4</v>
      </c>
      <c r="AO4655" s="21">
        <v>30</v>
      </c>
      <c r="AP4655">
        <v>90</v>
      </c>
      <c r="AQ4655" t="s">
        <v>3315</v>
      </c>
      <c r="AR4655" s="21" t="s">
        <v>1207</v>
      </c>
      <c r="AS4655" t="s">
        <v>3316</v>
      </c>
    </row>
    <row r="4656" spans="1:45" x14ac:dyDescent="0.2">
      <c r="A4656" t="s">
        <v>3320</v>
      </c>
      <c r="B4656" s="21" t="s">
        <v>1146</v>
      </c>
      <c r="C4656" s="21" t="s">
        <v>1149</v>
      </c>
      <c r="D4656" t="s">
        <v>3308</v>
      </c>
      <c r="E4656" t="s">
        <v>3309</v>
      </c>
      <c r="F4656" s="16" t="s">
        <v>3310</v>
      </c>
      <c r="G4656" s="27" t="s">
        <v>153</v>
      </c>
      <c r="H4656" s="27" t="s">
        <v>1165</v>
      </c>
      <c r="I4656" s="27" t="s">
        <v>3317</v>
      </c>
      <c r="J4656">
        <v>39.433333333333302</v>
      </c>
      <c r="K4656">
        <v>8.61666666666666</v>
      </c>
      <c r="L4656">
        <v>1034</v>
      </c>
      <c r="M4656" t="s">
        <v>1157</v>
      </c>
      <c r="O4656">
        <v>2015</v>
      </c>
      <c r="P4656">
        <v>2015</v>
      </c>
      <c r="Q4656" t="s">
        <v>3311</v>
      </c>
      <c r="R4656">
        <v>14</v>
      </c>
      <c r="S4656">
        <v>40</v>
      </c>
      <c r="T4656">
        <v>20</v>
      </c>
      <c r="U4656" s="21" t="s">
        <v>1151</v>
      </c>
      <c r="X4656" s="9" t="s">
        <v>1217</v>
      </c>
      <c r="Z4656">
        <v>12</v>
      </c>
      <c r="AD4656" t="s">
        <v>1165</v>
      </c>
      <c r="AF4656" t="s">
        <v>1165</v>
      </c>
      <c r="AI4656" s="21" t="s">
        <v>153</v>
      </c>
      <c r="AJ4656" s="21" t="s">
        <v>1148</v>
      </c>
      <c r="AK4656" s="21">
        <v>73.885000000000005</v>
      </c>
      <c r="AL4656" s="21" t="s">
        <v>1277</v>
      </c>
      <c r="AM4656">
        <f>84.873-63.535</f>
        <v>21.338000000000008</v>
      </c>
      <c r="AN4656" s="21">
        <v>4</v>
      </c>
      <c r="AO4656" s="21">
        <v>30</v>
      </c>
      <c r="AP4656">
        <v>90</v>
      </c>
      <c r="AQ4656" t="s">
        <v>3252</v>
      </c>
      <c r="AR4656" s="21" t="s">
        <v>1207</v>
      </c>
    </row>
    <row r="4657" spans="1:45" x14ac:dyDescent="0.2">
      <c r="A4657" t="s">
        <v>3320</v>
      </c>
      <c r="B4657" s="21" t="s">
        <v>1146</v>
      </c>
      <c r="C4657" s="21" t="s">
        <v>1149</v>
      </c>
      <c r="D4657" t="s">
        <v>3308</v>
      </c>
      <c r="E4657" t="s">
        <v>3309</v>
      </c>
      <c r="F4657" s="16" t="s">
        <v>3310</v>
      </c>
      <c r="G4657" s="27" t="s">
        <v>153</v>
      </c>
      <c r="H4657" s="27" t="s">
        <v>1165</v>
      </c>
      <c r="I4657" s="27" t="s">
        <v>3317</v>
      </c>
      <c r="J4657">
        <v>39.433333333333302</v>
      </c>
      <c r="K4657">
        <v>8.61666666666666</v>
      </c>
      <c r="L4657">
        <v>1034</v>
      </c>
      <c r="M4657" t="s">
        <v>1157</v>
      </c>
      <c r="O4657">
        <v>2015</v>
      </c>
      <c r="P4657">
        <v>2015</v>
      </c>
      <c r="Q4657" t="s">
        <v>3311</v>
      </c>
      <c r="R4657">
        <v>14</v>
      </c>
      <c r="S4657">
        <v>40</v>
      </c>
      <c r="T4657">
        <v>20</v>
      </c>
      <c r="U4657" s="21" t="s">
        <v>1151</v>
      </c>
      <c r="X4657" s="9" t="s">
        <v>1290</v>
      </c>
      <c r="Z4657">
        <v>12</v>
      </c>
      <c r="AD4657" t="s">
        <v>1165</v>
      </c>
      <c r="AF4657" t="s">
        <v>1165</v>
      </c>
      <c r="AI4657" s="21" t="s">
        <v>153</v>
      </c>
      <c r="AJ4657" s="21" t="s">
        <v>1148</v>
      </c>
      <c r="AK4657" s="21">
        <v>92.037999999999997</v>
      </c>
      <c r="AL4657" s="21" t="s">
        <v>1277</v>
      </c>
      <c r="AM4657">
        <f>100.159-84.236</f>
        <v>15.923000000000002</v>
      </c>
      <c r="AN4657" s="21">
        <v>4</v>
      </c>
      <c r="AO4657" s="21">
        <v>30</v>
      </c>
      <c r="AP4657">
        <v>90</v>
      </c>
      <c r="AQ4657" t="s">
        <v>3252</v>
      </c>
      <c r="AR4657" s="21" t="s">
        <v>1207</v>
      </c>
    </row>
    <row r="4658" spans="1:45" x14ac:dyDescent="0.2">
      <c r="A4658" t="s">
        <v>3320</v>
      </c>
      <c r="B4658" s="21" t="s">
        <v>1146</v>
      </c>
      <c r="C4658" s="21" t="s">
        <v>1149</v>
      </c>
      <c r="D4658" t="s">
        <v>3308</v>
      </c>
      <c r="E4658" t="s">
        <v>3309</v>
      </c>
      <c r="F4658" s="16" t="s">
        <v>3310</v>
      </c>
      <c r="G4658" s="27" t="s">
        <v>153</v>
      </c>
      <c r="H4658" s="27" t="s">
        <v>1165</v>
      </c>
      <c r="I4658" s="27" t="s">
        <v>3317</v>
      </c>
      <c r="J4658">
        <v>39.433333333333302</v>
      </c>
      <c r="K4658">
        <v>8.61666666666666</v>
      </c>
      <c r="L4658">
        <v>1034</v>
      </c>
      <c r="M4658" t="s">
        <v>1157</v>
      </c>
      <c r="O4658">
        <v>2015</v>
      </c>
      <c r="P4658">
        <v>2015</v>
      </c>
      <c r="Q4658" t="s">
        <v>3311</v>
      </c>
      <c r="R4658">
        <v>14</v>
      </c>
      <c r="S4658">
        <v>40</v>
      </c>
      <c r="T4658">
        <v>20</v>
      </c>
      <c r="U4658" s="21" t="s">
        <v>1151</v>
      </c>
      <c r="X4658" s="9" t="s">
        <v>1291</v>
      </c>
      <c r="Z4658">
        <v>12</v>
      </c>
      <c r="AD4658" t="s">
        <v>1165</v>
      </c>
      <c r="AF4658" t="s">
        <v>1165</v>
      </c>
      <c r="AI4658" s="21" t="s">
        <v>153</v>
      </c>
      <c r="AJ4658" s="21" t="s">
        <v>1148</v>
      </c>
      <c r="AK4658" s="21">
        <v>95.222999999999999</v>
      </c>
      <c r="AL4658" s="21" t="s">
        <v>1277</v>
      </c>
      <c r="AM4658">
        <f>98.885-91.879</f>
        <v>7.0060000000000002</v>
      </c>
      <c r="AN4658" s="21">
        <v>4</v>
      </c>
      <c r="AO4658" s="21">
        <v>30</v>
      </c>
      <c r="AP4658">
        <v>90</v>
      </c>
      <c r="AQ4658" t="s">
        <v>3252</v>
      </c>
      <c r="AR4658" s="21" t="s">
        <v>1207</v>
      </c>
    </row>
    <row r="4659" spans="1:45" x14ac:dyDescent="0.2">
      <c r="A4659" t="s">
        <v>3320</v>
      </c>
      <c r="B4659" s="21" t="s">
        <v>1146</v>
      </c>
      <c r="C4659" s="21" t="s">
        <v>1149</v>
      </c>
      <c r="D4659" t="s">
        <v>3308</v>
      </c>
      <c r="E4659" t="s">
        <v>3309</v>
      </c>
      <c r="F4659" s="16" t="s">
        <v>3310</v>
      </c>
      <c r="G4659" s="27" t="s">
        <v>153</v>
      </c>
      <c r="H4659" s="27" t="s">
        <v>1165</v>
      </c>
      <c r="I4659" s="27" t="s">
        <v>3317</v>
      </c>
      <c r="J4659">
        <v>39.433333333333302</v>
      </c>
      <c r="K4659">
        <v>8.61666666666666</v>
      </c>
      <c r="L4659">
        <v>1034</v>
      </c>
      <c r="M4659" t="s">
        <v>1157</v>
      </c>
      <c r="O4659">
        <v>2015</v>
      </c>
      <c r="P4659">
        <v>2015</v>
      </c>
      <c r="Q4659" t="s">
        <v>3311</v>
      </c>
      <c r="R4659">
        <v>14</v>
      </c>
      <c r="S4659">
        <v>40</v>
      </c>
      <c r="T4659">
        <v>20</v>
      </c>
      <c r="U4659" s="21" t="s">
        <v>1151</v>
      </c>
      <c r="X4659" s="9" t="s">
        <v>1292</v>
      </c>
      <c r="Z4659">
        <v>12</v>
      </c>
      <c r="AD4659" t="s">
        <v>1165</v>
      </c>
      <c r="AF4659" t="s">
        <v>1165</v>
      </c>
      <c r="AI4659" s="21" t="s">
        <v>153</v>
      </c>
      <c r="AJ4659" s="21" t="s">
        <v>1148</v>
      </c>
      <c r="AK4659" s="21">
        <v>97.771000000000001</v>
      </c>
      <c r="AL4659" s="21" t="s">
        <v>1277</v>
      </c>
      <c r="AM4659">
        <f>103.344-92.516</f>
        <v>10.827999999999989</v>
      </c>
      <c r="AN4659" s="21">
        <v>4</v>
      </c>
      <c r="AO4659" s="21">
        <v>30</v>
      </c>
      <c r="AP4659">
        <v>90</v>
      </c>
      <c r="AQ4659" t="s">
        <v>3252</v>
      </c>
      <c r="AR4659" s="21" t="s">
        <v>1207</v>
      </c>
    </row>
    <row r="4660" spans="1:45" x14ac:dyDescent="0.2">
      <c r="A4660" t="s">
        <v>3320</v>
      </c>
      <c r="B4660" s="21" t="s">
        <v>1146</v>
      </c>
      <c r="C4660" s="21" t="s">
        <v>1149</v>
      </c>
      <c r="D4660" t="s">
        <v>3308</v>
      </c>
      <c r="E4660" t="s">
        <v>3309</v>
      </c>
      <c r="F4660" s="16" t="s">
        <v>3310</v>
      </c>
      <c r="G4660" s="27" t="s">
        <v>153</v>
      </c>
      <c r="H4660" s="27" t="s">
        <v>1165</v>
      </c>
      <c r="I4660" s="27" t="s">
        <v>3317</v>
      </c>
      <c r="J4660">
        <v>39.433333333333302</v>
      </c>
      <c r="K4660">
        <v>8.61666666666666</v>
      </c>
      <c r="L4660">
        <v>1034</v>
      </c>
      <c r="M4660" t="s">
        <v>1157</v>
      </c>
      <c r="O4660">
        <v>2015</v>
      </c>
      <c r="P4660">
        <v>2015</v>
      </c>
      <c r="Q4660" t="s">
        <v>3311</v>
      </c>
      <c r="R4660">
        <v>14</v>
      </c>
      <c r="S4660">
        <v>40</v>
      </c>
      <c r="T4660">
        <v>20</v>
      </c>
      <c r="U4660" s="21" t="s">
        <v>1151</v>
      </c>
      <c r="X4660" s="9" t="s">
        <v>1201</v>
      </c>
      <c r="Z4660">
        <v>12</v>
      </c>
      <c r="AD4660" t="s">
        <v>1165</v>
      </c>
      <c r="AF4660" t="s">
        <v>1165</v>
      </c>
      <c r="AI4660" s="21" t="s">
        <v>153</v>
      </c>
      <c r="AJ4660" s="21" t="s">
        <v>1148</v>
      </c>
      <c r="AK4660" s="21">
        <v>95.222999999999999</v>
      </c>
      <c r="AL4660" s="21" t="s">
        <v>1277</v>
      </c>
      <c r="AM4660">
        <f>99.841-90.924</f>
        <v>8.9169999999999874</v>
      </c>
      <c r="AN4660" s="21">
        <v>4</v>
      </c>
      <c r="AO4660" s="21">
        <v>30</v>
      </c>
      <c r="AP4660">
        <v>90</v>
      </c>
      <c r="AQ4660" t="s">
        <v>3252</v>
      </c>
      <c r="AR4660" s="21" t="s">
        <v>1207</v>
      </c>
    </row>
    <row r="4661" spans="1:45" x14ac:dyDescent="0.2">
      <c r="A4661" t="s">
        <v>3320</v>
      </c>
      <c r="B4661" s="21" t="s">
        <v>1146</v>
      </c>
      <c r="C4661" s="21" t="s">
        <v>1149</v>
      </c>
      <c r="D4661" t="s">
        <v>3308</v>
      </c>
      <c r="E4661" t="s">
        <v>3309</v>
      </c>
      <c r="F4661" s="16" t="s">
        <v>3310</v>
      </c>
      <c r="G4661" s="27" t="s">
        <v>153</v>
      </c>
      <c r="H4661" s="27" t="s">
        <v>1165</v>
      </c>
      <c r="I4661" s="27" t="s">
        <v>3317</v>
      </c>
      <c r="J4661">
        <v>39.433333333333302</v>
      </c>
      <c r="K4661">
        <v>8.61666666666666</v>
      </c>
      <c r="L4661">
        <v>1034</v>
      </c>
      <c r="M4661" t="s">
        <v>1157</v>
      </c>
      <c r="O4661">
        <v>2015</v>
      </c>
      <c r="P4661">
        <v>2015</v>
      </c>
      <c r="Q4661" t="s">
        <v>3311</v>
      </c>
      <c r="R4661">
        <v>14</v>
      </c>
      <c r="S4661">
        <v>40</v>
      </c>
      <c r="T4661">
        <v>20</v>
      </c>
      <c r="U4661" s="21" t="s">
        <v>1151</v>
      </c>
      <c r="X4661" s="9" t="s">
        <v>1293</v>
      </c>
      <c r="Z4661">
        <v>12</v>
      </c>
      <c r="AD4661" t="s">
        <v>1165</v>
      </c>
      <c r="AF4661" t="s">
        <v>1165</v>
      </c>
      <c r="AI4661" s="21" t="s">
        <v>153</v>
      </c>
      <c r="AJ4661" s="21" t="s">
        <v>1148</v>
      </c>
      <c r="AK4661" s="21">
        <v>78.343999999999994</v>
      </c>
      <c r="AL4661" s="21" t="s">
        <v>1277</v>
      </c>
      <c r="AM4661">
        <f>90.287-66.72</f>
        <v>23.567000000000007</v>
      </c>
      <c r="AN4661" s="21">
        <v>4</v>
      </c>
      <c r="AO4661" s="21">
        <v>30</v>
      </c>
      <c r="AP4661">
        <v>90</v>
      </c>
      <c r="AQ4661" t="s">
        <v>3252</v>
      </c>
      <c r="AR4661" s="21" t="s">
        <v>1207</v>
      </c>
    </row>
    <row r="4662" spans="1:45" x14ac:dyDescent="0.2">
      <c r="A4662" t="s">
        <v>3320</v>
      </c>
      <c r="B4662" s="21" t="s">
        <v>1146</v>
      </c>
      <c r="C4662" s="21" t="s">
        <v>1149</v>
      </c>
      <c r="D4662" t="s">
        <v>3308</v>
      </c>
      <c r="E4662" t="s">
        <v>3309</v>
      </c>
      <c r="F4662" s="16" t="s">
        <v>3310</v>
      </c>
      <c r="G4662" s="27" t="s">
        <v>153</v>
      </c>
      <c r="H4662" s="27" t="s">
        <v>1165</v>
      </c>
      <c r="I4662" s="27" t="s">
        <v>3317</v>
      </c>
      <c r="J4662">
        <v>39.433333333333302</v>
      </c>
      <c r="K4662">
        <v>8.61666666666666</v>
      </c>
      <c r="L4662">
        <v>1034</v>
      </c>
      <c r="M4662" t="s">
        <v>1157</v>
      </c>
      <c r="O4662">
        <v>2015</v>
      </c>
      <c r="P4662">
        <v>2015</v>
      </c>
      <c r="Q4662" t="s">
        <v>3311</v>
      </c>
      <c r="R4662">
        <v>14</v>
      </c>
      <c r="S4662">
        <v>40</v>
      </c>
      <c r="T4662">
        <v>20</v>
      </c>
      <c r="U4662" s="21" t="s">
        <v>1151</v>
      </c>
      <c r="X4662" s="9" t="s">
        <v>3312</v>
      </c>
      <c r="Z4662">
        <v>12</v>
      </c>
      <c r="AD4662" t="s">
        <v>1165</v>
      </c>
      <c r="AF4662" t="s">
        <v>1165</v>
      </c>
      <c r="AI4662" s="21" t="s">
        <v>153</v>
      </c>
      <c r="AJ4662" s="21" t="s">
        <v>1148</v>
      </c>
      <c r="AK4662" s="21">
        <v>88.853999999999999</v>
      </c>
      <c r="AL4662" s="21" t="s">
        <v>1277</v>
      </c>
      <c r="AM4662">
        <f>93.153-84.554</f>
        <v>8.5990000000000038</v>
      </c>
      <c r="AN4662" s="21">
        <v>4</v>
      </c>
      <c r="AO4662" s="21">
        <v>30</v>
      </c>
      <c r="AP4662">
        <v>90</v>
      </c>
      <c r="AQ4662" t="s">
        <v>3252</v>
      </c>
      <c r="AR4662" s="21" t="s">
        <v>1207</v>
      </c>
    </row>
    <row r="4663" spans="1:45" x14ac:dyDescent="0.2">
      <c r="A4663" t="s">
        <v>3320</v>
      </c>
      <c r="B4663" s="21" t="s">
        <v>1146</v>
      </c>
      <c r="C4663" s="21" t="s">
        <v>1149</v>
      </c>
      <c r="D4663" t="s">
        <v>3308</v>
      </c>
      <c r="E4663" t="s">
        <v>3309</v>
      </c>
      <c r="F4663" s="16" t="s">
        <v>3310</v>
      </c>
      <c r="G4663" s="27" t="s">
        <v>153</v>
      </c>
      <c r="H4663" s="27" t="s">
        <v>1165</v>
      </c>
      <c r="I4663" s="27" t="s">
        <v>3317</v>
      </c>
      <c r="J4663">
        <v>39.433333333333302</v>
      </c>
      <c r="K4663">
        <v>8.61666666666666</v>
      </c>
      <c r="L4663">
        <v>1034</v>
      </c>
      <c r="M4663" t="s">
        <v>1157</v>
      </c>
      <c r="O4663">
        <v>2015</v>
      </c>
      <c r="P4663">
        <v>2015</v>
      </c>
      <c r="Q4663" t="s">
        <v>3311</v>
      </c>
      <c r="R4663">
        <v>14</v>
      </c>
      <c r="S4663">
        <v>40</v>
      </c>
      <c r="T4663">
        <v>20</v>
      </c>
      <c r="U4663" s="21" t="s">
        <v>3314</v>
      </c>
      <c r="V4663" s="9" t="s">
        <v>1201</v>
      </c>
      <c r="W4663" s="21">
        <v>90</v>
      </c>
      <c r="X4663" s="9" t="s">
        <v>1217</v>
      </c>
      <c r="Z4663">
        <v>12</v>
      </c>
      <c r="AD4663" t="s">
        <v>1165</v>
      </c>
      <c r="AF4663" t="s">
        <v>1165</v>
      </c>
      <c r="AI4663" s="21" t="s">
        <v>153</v>
      </c>
      <c r="AJ4663" s="21" t="s">
        <v>1148</v>
      </c>
      <c r="AK4663" s="21">
        <v>88.057000000000002</v>
      </c>
      <c r="AL4663" s="21" t="s">
        <v>1277</v>
      </c>
      <c r="AM4663">
        <f>92.197-83.599</f>
        <v>8.597999999999999</v>
      </c>
      <c r="AN4663" s="21">
        <v>4</v>
      </c>
      <c r="AO4663" s="21">
        <v>30</v>
      </c>
      <c r="AP4663">
        <v>90</v>
      </c>
      <c r="AQ4663" t="s">
        <v>3315</v>
      </c>
      <c r="AR4663" s="21" t="s">
        <v>1207</v>
      </c>
      <c r="AS4663" t="s">
        <v>3316</v>
      </c>
    </row>
    <row r="4664" spans="1:45" x14ac:dyDescent="0.2">
      <c r="A4664" t="s">
        <v>3320</v>
      </c>
      <c r="B4664" s="21" t="s">
        <v>1146</v>
      </c>
      <c r="C4664" s="21" t="s">
        <v>1149</v>
      </c>
      <c r="D4664" t="s">
        <v>3308</v>
      </c>
      <c r="E4664" t="s">
        <v>3309</v>
      </c>
      <c r="F4664" s="16" t="s">
        <v>3310</v>
      </c>
      <c r="G4664" s="27" t="s">
        <v>153</v>
      </c>
      <c r="H4664" s="27" t="s">
        <v>1165</v>
      </c>
      <c r="I4664" s="27" t="s">
        <v>3317</v>
      </c>
      <c r="J4664">
        <v>39.433333333333302</v>
      </c>
      <c r="K4664">
        <v>8.61666666666666</v>
      </c>
      <c r="L4664">
        <v>1034</v>
      </c>
      <c r="M4664" t="s">
        <v>1157</v>
      </c>
      <c r="O4664">
        <v>2015</v>
      </c>
      <c r="P4664">
        <v>2015</v>
      </c>
      <c r="Q4664" t="s">
        <v>3311</v>
      </c>
      <c r="R4664">
        <v>14</v>
      </c>
      <c r="S4664">
        <v>40</v>
      </c>
      <c r="T4664">
        <v>20</v>
      </c>
      <c r="U4664" s="21" t="s">
        <v>3314</v>
      </c>
      <c r="V4664" s="9" t="s">
        <v>1201</v>
      </c>
      <c r="W4664" s="21">
        <v>90</v>
      </c>
      <c r="X4664" s="9" t="s">
        <v>1290</v>
      </c>
      <c r="Z4664">
        <v>12</v>
      </c>
      <c r="AD4664" t="s">
        <v>1165</v>
      </c>
      <c r="AF4664" t="s">
        <v>1165</v>
      </c>
      <c r="AI4664" s="21" t="s">
        <v>153</v>
      </c>
      <c r="AJ4664" s="21" t="s">
        <v>1148</v>
      </c>
      <c r="AK4664" s="21">
        <v>94.585999999999999</v>
      </c>
      <c r="AL4664" s="21" t="s">
        <v>1277</v>
      </c>
      <c r="AM4664">
        <f>98.885-90.605</f>
        <v>8.2800000000000011</v>
      </c>
      <c r="AN4664" s="21">
        <v>4</v>
      </c>
      <c r="AO4664" s="21">
        <v>30</v>
      </c>
      <c r="AP4664">
        <v>90</v>
      </c>
      <c r="AQ4664" t="s">
        <v>3315</v>
      </c>
      <c r="AR4664" s="21" t="s">
        <v>1207</v>
      </c>
      <c r="AS4664" t="s">
        <v>3316</v>
      </c>
    </row>
    <row r="4665" spans="1:45" x14ac:dyDescent="0.2">
      <c r="A4665" t="s">
        <v>3320</v>
      </c>
      <c r="B4665" s="21" t="s">
        <v>1146</v>
      </c>
      <c r="C4665" s="21" t="s">
        <v>1149</v>
      </c>
      <c r="D4665" t="s">
        <v>3308</v>
      </c>
      <c r="E4665" t="s">
        <v>3309</v>
      </c>
      <c r="F4665" s="16" t="s">
        <v>3310</v>
      </c>
      <c r="G4665" s="27" t="s">
        <v>153</v>
      </c>
      <c r="H4665" s="27" t="s">
        <v>1165</v>
      </c>
      <c r="I4665" s="27" t="s">
        <v>3317</v>
      </c>
      <c r="J4665">
        <v>39.433333333333302</v>
      </c>
      <c r="K4665">
        <v>8.61666666666666</v>
      </c>
      <c r="L4665">
        <v>1034</v>
      </c>
      <c r="M4665" t="s">
        <v>1157</v>
      </c>
      <c r="O4665">
        <v>2015</v>
      </c>
      <c r="P4665">
        <v>2015</v>
      </c>
      <c r="Q4665" t="s">
        <v>3311</v>
      </c>
      <c r="R4665">
        <v>14</v>
      </c>
      <c r="S4665">
        <v>40</v>
      </c>
      <c r="T4665">
        <v>20</v>
      </c>
      <c r="U4665" s="21" t="s">
        <v>3314</v>
      </c>
      <c r="V4665" s="9" t="s">
        <v>1201</v>
      </c>
      <c r="W4665" s="21">
        <v>90</v>
      </c>
      <c r="X4665" s="9" t="s">
        <v>1291</v>
      </c>
      <c r="Z4665">
        <v>12</v>
      </c>
      <c r="AD4665" t="s">
        <v>1165</v>
      </c>
      <c r="AF4665" t="s">
        <v>1165</v>
      </c>
      <c r="AI4665" s="21" t="s">
        <v>153</v>
      </c>
      <c r="AJ4665" s="21" t="s">
        <v>1148</v>
      </c>
      <c r="AK4665" s="21">
        <v>97.293000000000006</v>
      </c>
      <c r="AL4665" s="21" t="s">
        <v>1277</v>
      </c>
      <c r="AM4665">
        <f>100.159-94.427</f>
        <v>5.7319999999999993</v>
      </c>
      <c r="AN4665" s="21">
        <v>4</v>
      </c>
      <c r="AO4665" s="21">
        <v>30</v>
      </c>
      <c r="AP4665">
        <v>90</v>
      </c>
      <c r="AQ4665" t="s">
        <v>3315</v>
      </c>
      <c r="AR4665" s="21" t="s">
        <v>1207</v>
      </c>
      <c r="AS4665" t="s">
        <v>3316</v>
      </c>
    </row>
    <row r="4666" spans="1:45" x14ac:dyDescent="0.2">
      <c r="A4666" t="s">
        <v>3320</v>
      </c>
      <c r="B4666" s="21" t="s">
        <v>1146</v>
      </c>
      <c r="C4666" s="21" t="s">
        <v>1149</v>
      </c>
      <c r="D4666" t="s">
        <v>3308</v>
      </c>
      <c r="E4666" t="s">
        <v>3309</v>
      </c>
      <c r="F4666" s="16" t="s">
        <v>3310</v>
      </c>
      <c r="G4666" s="27" t="s">
        <v>153</v>
      </c>
      <c r="H4666" s="27" t="s">
        <v>1165</v>
      </c>
      <c r="I4666" s="27" t="s">
        <v>3317</v>
      </c>
      <c r="J4666">
        <v>39.433333333333302</v>
      </c>
      <c r="K4666">
        <v>8.61666666666666</v>
      </c>
      <c r="L4666">
        <v>1034</v>
      </c>
      <c r="M4666" t="s">
        <v>1157</v>
      </c>
      <c r="O4666">
        <v>2015</v>
      </c>
      <c r="P4666">
        <v>2015</v>
      </c>
      <c r="Q4666" t="s">
        <v>3311</v>
      </c>
      <c r="R4666">
        <v>14</v>
      </c>
      <c r="S4666">
        <v>40</v>
      </c>
      <c r="T4666">
        <v>20</v>
      </c>
      <c r="U4666" s="21" t="s">
        <v>3314</v>
      </c>
      <c r="V4666" s="9" t="s">
        <v>1201</v>
      </c>
      <c r="W4666" s="21">
        <v>90</v>
      </c>
      <c r="X4666" s="9" t="s">
        <v>1292</v>
      </c>
      <c r="Z4666">
        <v>12</v>
      </c>
      <c r="AD4666" t="s">
        <v>1165</v>
      </c>
      <c r="AF4666" t="s">
        <v>1165</v>
      </c>
      <c r="AI4666" s="21" t="s">
        <v>153</v>
      </c>
      <c r="AJ4666" s="21" t="s">
        <v>1148</v>
      </c>
      <c r="AK4666" s="21">
        <v>94.585999999999999</v>
      </c>
      <c r="AL4666" s="21" t="s">
        <v>1277</v>
      </c>
      <c r="AM4666">
        <f>96.338-93.153</f>
        <v>3.1849999999999881</v>
      </c>
      <c r="AN4666" s="21">
        <v>4</v>
      </c>
      <c r="AO4666" s="21">
        <v>30</v>
      </c>
      <c r="AP4666">
        <v>90</v>
      </c>
      <c r="AQ4666" t="s">
        <v>3315</v>
      </c>
      <c r="AR4666" s="21" t="s">
        <v>1207</v>
      </c>
      <c r="AS4666" t="s">
        <v>3316</v>
      </c>
    </row>
    <row r="4667" spans="1:45" x14ac:dyDescent="0.2">
      <c r="A4667" t="s">
        <v>3320</v>
      </c>
      <c r="B4667" s="21" t="s">
        <v>1146</v>
      </c>
      <c r="C4667" s="21" t="s">
        <v>1149</v>
      </c>
      <c r="D4667" t="s">
        <v>3308</v>
      </c>
      <c r="E4667" t="s">
        <v>3309</v>
      </c>
      <c r="F4667" s="16" t="s">
        <v>3310</v>
      </c>
      <c r="G4667" s="27" t="s">
        <v>153</v>
      </c>
      <c r="H4667" s="27" t="s">
        <v>1165</v>
      </c>
      <c r="I4667" s="27" t="s">
        <v>3317</v>
      </c>
      <c r="J4667">
        <v>39.433333333333302</v>
      </c>
      <c r="K4667">
        <v>8.61666666666666</v>
      </c>
      <c r="L4667">
        <v>1034</v>
      </c>
      <c r="M4667" t="s">
        <v>1157</v>
      </c>
      <c r="O4667">
        <v>2015</v>
      </c>
      <c r="P4667">
        <v>2015</v>
      </c>
      <c r="Q4667" t="s">
        <v>3311</v>
      </c>
      <c r="R4667">
        <v>14</v>
      </c>
      <c r="S4667">
        <v>40</v>
      </c>
      <c r="T4667">
        <v>20</v>
      </c>
      <c r="U4667" s="21" t="s">
        <v>3314</v>
      </c>
      <c r="V4667" s="9" t="s">
        <v>1201</v>
      </c>
      <c r="W4667" s="21">
        <v>90</v>
      </c>
      <c r="X4667" s="9" t="s">
        <v>1201</v>
      </c>
      <c r="Z4667">
        <v>12</v>
      </c>
      <c r="AD4667" t="s">
        <v>1165</v>
      </c>
      <c r="AF4667" t="s">
        <v>1165</v>
      </c>
      <c r="AI4667" s="21" t="s">
        <v>153</v>
      </c>
      <c r="AJ4667" s="21" t="s">
        <v>1148</v>
      </c>
      <c r="AK4667" s="21">
        <v>89.331000000000003</v>
      </c>
      <c r="AL4667" s="21" t="s">
        <v>1277</v>
      </c>
      <c r="AM4667">
        <f>101.115-77.548</f>
        <v>23.566999999999993</v>
      </c>
      <c r="AN4667" s="21">
        <v>4</v>
      </c>
      <c r="AO4667" s="21">
        <v>30</v>
      </c>
      <c r="AP4667">
        <v>90</v>
      </c>
      <c r="AQ4667" t="s">
        <v>3315</v>
      </c>
      <c r="AR4667" s="21" t="s">
        <v>1207</v>
      </c>
      <c r="AS4667" t="s">
        <v>3316</v>
      </c>
    </row>
    <row r="4668" spans="1:45" x14ac:dyDescent="0.2">
      <c r="A4668" t="s">
        <v>3320</v>
      </c>
      <c r="B4668" s="21" t="s">
        <v>1146</v>
      </c>
      <c r="C4668" s="21" t="s">
        <v>1149</v>
      </c>
      <c r="D4668" t="s">
        <v>3308</v>
      </c>
      <c r="E4668" t="s">
        <v>3309</v>
      </c>
      <c r="F4668" s="16" t="s">
        <v>3310</v>
      </c>
      <c r="G4668" s="27" t="s">
        <v>153</v>
      </c>
      <c r="H4668" s="27" t="s">
        <v>1165</v>
      </c>
      <c r="I4668" s="27" t="s">
        <v>3317</v>
      </c>
      <c r="J4668">
        <v>39.433333333333302</v>
      </c>
      <c r="K4668">
        <v>8.61666666666666</v>
      </c>
      <c r="L4668">
        <v>1034</v>
      </c>
      <c r="M4668" t="s">
        <v>1157</v>
      </c>
      <c r="O4668">
        <v>2015</v>
      </c>
      <c r="P4668">
        <v>2015</v>
      </c>
      <c r="Q4668" t="s">
        <v>3311</v>
      </c>
      <c r="R4668">
        <v>14</v>
      </c>
      <c r="S4668">
        <v>40</v>
      </c>
      <c r="T4668">
        <v>20</v>
      </c>
      <c r="U4668" s="21" t="s">
        <v>3314</v>
      </c>
      <c r="V4668" s="9" t="s">
        <v>1201</v>
      </c>
      <c r="W4668" s="21">
        <v>90</v>
      </c>
      <c r="X4668" s="9" t="s">
        <v>1293</v>
      </c>
      <c r="Z4668">
        <v>12</v>
      </c>
      <c r="AD4668" t="s">
        <v>1165</v>
      </c>
      <c r="AF4668" t="s">
        <v>1165</v>
      </c>
      <c r="AI4668" s="21" t="s">
        <v>153</v>
      </c>
      <c r="AJ4668" s="21" t="s">
        <v>1148</v>
      </c>
      <c r="AK4668" s="21">
        <v>64.489999999999995</v>
      </c>
      <c r="AL4668" s="21" t="s">
        <v>1277</v>
      </c>
      <c r="AM4668">
        <f>73.408-55.573</f>
        <v>17.835000000000001</v>
      </c>
      <c r="AN4668" s="21">
        <v>4</v>
      </c>
      <c r="AO4668" s="21">
        <v>30</v>
      </c>
      <c r="AP4668">
        <v>90</v>
      </c>
      <c r="AQ4668" t="s">
        <v>3315</v>
      </c>
      <c r="AR4668" s="21" t="s">
        <v>1207</v>
      </c>
      <c r="AS4668" t="s">
        <v>3316</v>
      </c>
    </row>
    <row r="4669" spans="1:45" x14ac:dyDescent="0.2">
      <c r="A4669" t="s">
        <v>3320</v>
      </c>
      <c r="B4669" s="21" t="s">
        <v>1146</v>
      </c>
      <c r="C4669" s="21" t="s">
        <v>1149</v>
      </c>
      <c r="D4669" t="s">
        <v>3308</v>
      </c>
      <c r="E4669" t="s">
        <v>3309</v>
      </c>
      <c r="F4669" s="16" t="s">
        <v>3310</v>
      </c>
      <c r="G4669" s="27" t="s">
        <v>153</v>
      </c>
      <c r="H4669" s="27" t="s">
        <v>1165</v>
      </c>
      <c r="I4669" s="27" t="s">
        <v>3317</v>
      </c>
      <c r="J4669">
        <v>39.433333333333302</v>
      </c>
      <c r="K4669">
        <v>8.61666666666666</v>
      </c>
      <c r="L4669">
        <v>1034</v>
      </c>
      <c r="M4669" t="s">
        <v>1157</v>
      </c>
      <c r="O4669">
        <v>2015</v>
      </c>
      <c r="P4669">
        <v>2015</v>
      </c>
      <c r="Q4669" t="s">
        <v>3311</v>
      </c>
      <c r="R4669">
        <v>14</v>
      </c>
      <c r="S4669">
        <v>40</v>
      </c>
      <c r="T4669">
        <v>20</v>
      </c>
      <c r="U4669" s="21" t="s">
        <v>3314</v>
      </c>
      <c r="V4669" s="9" t="s">
        <v>1201</v>
      </c>
      <c r="W4669" s="21">
        <v>90</v>
      </c>
      <c r="X4669" s="9" t="s">
        <v>3312</v>
      </c>
      <c r="Z4669">
        <v>12</v>
      </c>
      <c r="AD4669" t="s">
        <v>1165</v>
      </c>
      <c r="AF4669" t="s">
        <v>1165</v>
      </c>
      <c r="AI4669" s="21" t="s">
        <v>153</v>
      </c>
      <c r="AJ4669" s="21" t="s">
        <v>1148</v>
      </c>
      <c r="AK4669" s="21">
        <v>96.497</v>
      </c>
      <c r="AL4669" s="21" t="s">
        <v>1277</v>
      </c>
      <c r="AM4669">
        <f>99.522-93.153</f>
        <v>6.3689999999999998</v>
      </c>
      <c r="AN4669" s="21">
        <v>4</v>
      </c>
      <c r="AO4669" s="21">
        <v>30</v>
      </c>
      <c r="AP4669">
        <v>90</v>
      </c>
      <c r="AQ4669" t="s">
        <v>3315</v>
      </c>
      <c r="AR4669" s="21" t="s">
        <v>1207</v>
      </c>
      <c r="AS4669" t="s">
        <v>3316</v>
      </c>
    </row>
    <row r="4670" spans="1:45" x14ac:dyDescent="0.2">
      <c r="A4670" t="s">
        <v>3320</v>
      </c>
      <c r="B4670" s="21" t="s">
        <v>1146</v>
      </c>
      <c r="C4670" s="21" t="s">
        <v>1149</v>
      </c>
      <c r="D4670" t="s">
        <v>3308</v>
      </c>
      <c r="E4670" t="s">
        <v>3309</v>
      </c>
      <c r="F4670" s="16" t="s">
        <v>3310</v>
      </c>
      <c r="G4670" s="27" t="s">
        <v>153</v>
      </c>
      <c r="H4670" s="27" t="s">
        <v>1165</v>
      </c>
      <c r="I4670" s="27" t="s">
        <v>3318</v>
      </c>
      <c r="J4670">
        <v>40.0833333333333</v>
      </c>
      <c r="K4670">
        <v>9.5833333333333304</v>
      </c>
      <c r="L4670">
        <v>700</v>
      </c>
      <c r="M4670" t="s">
        <v>1157</v>
      </c>
      <c r="O4670">
        <v>2015</v>
      </c>
      <c r="P4670">
        <v>2015</v>
      </c>
      <c r="Q4670" t="s">
        <v>3311</v>
      </c>
      <c r="R4670">
        <v>14</v>
      </c>
      <c r="S4670">
        <v>40</v>
      </c>
      <c r="T4670">
        <v>20</v>
      </c>
      <c r="U4670" s="21" t="s">
        <v>1151</v>
      </c>
      <c r="X4670" s="9" t="s">
        <v>1217</v>
      </c>
      <c r="Z4670">
        <v>12</v>
      </c>
      <c r="AD4670" t="s">
        <v>1165</v>
      </c>
      <c r="AF4670" t="s">
        <v>1165</v>
      </c>
      <c r="AI4670" s="21" t="s">
        <v>153</v>
      </c>
      <c r="AJ4670" s="21" t="s">
        <v>1148</v>
      </c>
      <c r="AK4670" s="21">
        <v>30.696000000000002</v>
      </c>
      <c r="AL4670" s="21" t="s">
        <v>1277</v>
      </c>
      <c r="AM4670">
        <f>38.449-23.681</f>
        <v>14.767999999999997</v>
      </c>
      <c r="AN4670" s="21">
        <v>4</v>
      </c>
      <c r="AO4670" s="21">
        <v>30</v>
      </c>
      <c r="AP4670">
        <v>90</v>
      </c>
      <c r="AQ4670" t="s">
        <v>3252</v>
      </c>
      <c r="AR4670" s="21" t="s">
        <v>1207</v>
      </c>
    </row>
    <row r="4671" spans="1:45" x14ac:dyDescent="0.2">
      <c r="A4671" t="s">
        <v>3320</v>
      </c>
      <c r="B4671" s="21" t="s">
        <v>1146</v>
      </c>
      <c r="C4671" s="21" t="s">
        <v>1149</v>
      </c>
      <c r="D4671" t="s">
        <v>3308</v>
      </c>
      <c r="E4671" t="s">
        <v>3309</v>
      </c>
      <c r="F4671" s="16" t="s">
        <v>3310</v>
      </c>
      <c r="G4671" s="27" t="s">
        <v>153</v>
      </c>
      <c r="H4671" s="27" t="s">
        <v>1165</v>
      </c>
      <c r="I4671" s="27" t="s">
        <v>3318</v>
      </c>
      <c r="J4671">
        <v>40.0833333333333</v>
      </c>
      <c r="K4671">
        <v>9.5833333333333304</v>
      </c>
      <c r="L4671">
        <v>700</v>
      </c>
      <c r="M4671" t="s">
        <v>1157</v>
      </c>
      <c r="O4671">
        <v>2015</v>
      </c>
      <c r="P4671">
        <v>2015</v>
      </c>
      <c r="Q4671" t="s">
        <v>3311</v>
      </c>
      <c r="R4671">
        <v>14</v>
      </c>
      <c r="S4671">
        <v>40</v>
      </c>
      <c r="T4671">
        <v>20</v>
      </c>
      <c r="U4671" s="21" t="s">
        <v>1151</v>
      </c>
      <c r="X4671" s="9" t="s">
        <v>1290</v>
      </c>
      <c r="Z4671">
        <v>12</v>
      </c>
      <c r="AD4671" t="s">
        <v>1165</v>
      </c>
      <c r="AF4671" t="s">
        <v>1165</v>
      </c>
      <c r="AI4671" s="21" t="s">
        <v>153</v>
      </c>
      <c r="AJ4671" s="21" t="s">
        <v>1148</v>
      </c>
      <c r="AK4671" s="21">
        <v>69.936999999999998</v>
      </c>
      <c r="AL4671" s="21" t="s">
        <v>1277</v>
      </c>
      <c r="AM4671">
        <f>75.58-64.821</f>
        <v>10.759</v>
      </c>
      <c r="AN4671" s="21">
        <v>4</v>
      </c>
      <c r="AO4671" s="21">
        <v>30</v>
      </c>
      <c r="AP4671">
        <v>90</v>
      </c>
      <c r="AQ4671" t="s">
        <v>3252</v>
      </c>
      <c r="AR4671" s="21" t="s">
        <v>1207</v>
      </c>
    </row>
    <row r="4672" spans="1:45" x14ac:dyDescent="0.2">
      <c r="A4672" t="s">
        <v>3320</v>
      </c>
      <c r="B4672" s="21" t="s">
        <v>1146</v>
      </c>
      <c r="C4672" s="21" t="s">
        <v>1149</v>
      </c>
      <c r="D4672" t="s">
        <v>3308</v>
      </c>
      <c r="E4672" t="s">
        <v>3309</v>
      </c>
      <c r="F4672" s="16" t="s">
        <v>3310</v>
      </c>
      <c r="G4672" s="27" t="s">
        <v>153</v>
      </c>
      <c r="H4672" s="27" t="s">
        <v>1165</v>
      </c>
      <c r="I4672" s="27" t="s">
        <v>3318</v>
      </c>
      <c r="J4672">
        <v>40.0833333333333</v>
      </c>
      <c r="K4672">
        <v>9.5833333333333304</v>
      </c>
      <c r="L4672">
        <v>700</v>
      </c>
      <c r="M4672" t="s">
        <v>1157</v>
      </c>
      <c r="O4672">
        <v>2015</v>
      </c>
      <c r="P4672">
        <v>2015</v>
      </c>
      <c r="Q4672" t="s">
        <v>3311</v>
      </c>
      <c r="R4672">
        <v>14</v>
      </c>
      <c r="S4672">
        <v>40</v>
      </c>
      <c r="T4672">
        <v>20</v>
      </c>
      <c r="U4672" s="21" t="s">
        <v>1151</v>
      </c>
      <c r="X4672" s="9" t="s">
        <v>1291</v>
      </c>
      <c r="Z4672">
        <v>12</v>
      </c>
      <c r="AD4672" t="s">
        <v>1165</v>
      </c>
      <c r="AF4672" t="s">
        <v>1165</v>
      </c>
      <c r="AI4672" s="21" t="s">
        <v>153</v>
      </c>
      <c r="AJ4672" s="21" t="s">
        <v>1148</v>
      </c>
      <c r="AK4672" s="21">
        <v>61.023000000000003</v>
      </c>
      <c r="AL4672" s="21" t="s">
        <v>1277</v>
      </c>
      <c r="AM4672">
        <f>70.939-50.686</f>
        <v>20.252999999999993</v>
      </c>
      <c r="AN4672" s="21">
        <v>4</v>
      </c>
      <c r="AO4672" s="21">
        <v>30</v>
      </c>
      <c r="AP4672">
        <v>90</v>
      </c>
      <c r="AQ4672" t="s">
        <v>3252</v>
      </c>
      <c r="AR4672" s="21" t="s">
        <v>1207</v>
      </c>
    </row>
    <row r="4673" spans="1:45" x14ac:dyDescent="0.2">
      <c r="A4673" t="s">
        <v>3320</v>
      </c>
      <c r="B4673" s="21" t="s">
        <v>1146</v>
      </c>
      <c r="C4673" s="21" t="s">
        <v>1149</v>
      </c>
      <c r="D4673" t="s">
        <v>3308</v>
      </c>
      <c r="E4673" t="s">
        <v>3309</v>
      </c>
      <c r="F4673" s="16" t="s">
        <v>3310</v>
      </c>
      <c r="G4673" s="27" t="s">
        <v>153</v>
      </c>
      <c r="H4673" s="27" t="s">
        <v>1165</v>
      </c>
      <c r="I4673" s="27" t="s">
        <v>3318</v>
      </c>
      <c r="J4673">
        <v>40.0833333333333</v>
      </c>
      <c r="K4673">
        <v>9.5833333333333304</v>
      </c>
      <c r="L4673">
        <v>700</v>
      </c>
      <c r="M4673" t="s">
        <v>1157</v>
      </c>
      <c r="O4673">
        <v>2015</v>
      </c>
      <c r="P4673">
        <v>2015</v>
      </c>
      <c r="Q4673" t="s">
        <v>3311</v>
      </c>
      <c r="R4673">
        <v>14</v>
      </c>
      <c r="S4673">
        <v>40</v>
      </c>
      <c r="T4673">
        <v>20</v>
      </c>
      <c r="U4673" s="21" t="s">
        <v>1151</v>
      </c>
      <c r="X4673" s="9" t="s">
        <v>1292</v>
      </c>
      <c r="Z4673">
        <v>12</v>
      </c>
      <c r="AD4673" t="s">
        <v>1165</v>
      </c>
      <c r="AF4673" t="s">
        <v>1165</v>
      </c>
      <c r="AI4673" s="21" t="s">
        <v>153</v>
      </c>
      <c r="AJ4673" s="21" t="s">
        <v>1148</v>
      </c>
      <c r="AK4673" s="21">
        <v>80.695999999999998</v>
      </c>
      <c r="AL4673" s="21" t="s">
        <v>1277</v>
      </c>
      <c r="AM4673">
        <f>91.403-70.095</f>
        <v>21.308000000000007</v>
      </c>
      <c r="AN4673" s="21">
        <v>4</v>
      </c>
      <c r="AO4673" s="21">
        <v>30</v>
      </c>
      <c r="AP4673">
        <v>90</v>
      </c>
      <c r="AQ4673" t="s">
        <v>3252</v>
      </c>
      <c r="AR4673" s="21" t="s">
        <v>1207</v>
      </c>
    </row>
    <row r="4674" spans="1:45" x14ac:dyDescent="0.2">
      <c r="A4674" t="s">
        <v>3320</v>
      </c>
      <c r="B4674" s="21" t="s">
        <v>1146</v>
      </c>
      <c r="C4674" s="21" t="s">
        <v>1149</v>
      </c>
      <c r="D4674" t="s">
        <v>3308</v>
      </c>
      <c r="E4674" t="s">
        <v>3309</v>
      </c>
      <c r="F4674" s="16" t="s">
        <v>3310</v>
      </c>
      <c r="G4674" s="27" t="s">
        <v>153</v>
      </c>
      <c r="H4674" s="27" t="s">
        <v>1165</v>
      </c>
      <c r="I4674" s="27" t="s">
        <v>3318</v>
      </c>
      <c r="J4674">
        <v>40.0833333333333</v>
      </c>
      <c r="K4674">
        <v>9.5833333333333304</v>
      </c>
      <c r="L4674">
        <v>700</v>
      </c>
      <c r="M4674" t="s">
        <v>1157</v>
      </c>
      <c r="O4674">
        <v>2015</v>
      </c>
      <c r="P4674">
        <v>2015</v>
      </c>
      <c r="Q4674" t="s">
        <v>3311</v>
      </c>
      <c r="R4674">
        <v>14</v>
      </c>
      <c r="S4674">
        <v>40</v>
      </c>
      <c r="T4674">
        <v>20</v>
      </c>
      <c r="U4674" s="21" t="s">
        <v>1151</v>
      </c>
      <c r="X4674" s="9" t="s">
        <v>1201</v>
      </c>
      <c r="Z4674">
        <v>12</v>
      </c>
      <c r="AD4674" t="s">
        <v>1165</v>
      </c>
      <c r="AF4674" t="s">
        <v>1165</v>
      </c>
      <c r="AI4674" s="21" t="s">
        <v>153</v>
      </c>
      <c r="AJ4674" s="21" t="s">
        <v>1148</v>
      </c>
      <c r="AK4674" s="21">
        <v>72.731999999999999</v>
      </c>
      <c r="AL4674" s="21" t="s">
        <v>1277</v>
      </c>
      <c r="AM4674">
        <f>80.538-65.137</f>
        <v>15.400999999999996</v>
      </c>
      <c r="AN4674" s="21">
        <v>4</v>
      </c>
      <c r="AO4674" s="21">
        <v>30</v>
      </c>
      <c r="AP4674">
        <v>90</v>
      </c>
      <c r="AQ4674" t="s">
        <v>3252</v>
      </c>
      <c r="AR4674" s="21" t="s">
        <v>1207</v>
      </c>
    </row>
    <row r="4675" spans="1:45" x14ac:dyDescent="0.2">
      <c r="A4675" t="s">
        <v>3320</v>
      </c>
      <c r="B4675" s="21" t="s">
        <v>1146</v>
      </c>
      <c r="C4675" s="21" t="s">
        <v>1149</v>
      </c>
      <c r="D4675" t="s">
        <v>3308</v>
      </c>
      <c r="E4675" t="s">
        <v>3309</v>
      </c>
      <c r="F4675" s="16" t="s">
        <v>3310</v>
      </c>
      <c r="G4675" s="27" t="s">
        <v>153</v>
      </c>
      <c r="H4675" s="27" t="s">
        <v>1165</v>
      </c>
      <c r="I4675" s="27" t="s">
        <v>3318</v>
      </c>
      <c r="J4675">
        <v>40.0833333333333</v>
      </c>
      <c r="K4675">
        <v>9.5833333333333304</v>
      </c>
      <c r="L4675">
        <v>700</v>
      </c>
      <c r="M4675" t="s">
        <v>1157</v>
      </c>
      <c r="O4675">
        <v>2015</v>
      </c>
      <c r="P4675">
        <v>2015</v>
      </c>
      <c r="Q4675" t="s">
        <v>3311</v>
      </c>
      <c r="R4675">
        <v>14</v>
      </c>
      <c r="S4675">
        <v>40</v>
      </c>
      <c r="T4675">
        <v>20</v>
      </c>
      <c r="U4675" s="21" t="s">
        <v>1151</v>
      </c>
      <c r="X4675" s="9" t="s">
        <v>1293</v>
      </c>
      <c r="Z4675">
        <v>12</v>
      </c>
      <c r="AD4675" t="s">
        <v>1165</v>
      </c>
      <c r="AF4675" t="s">
        <v>1165</v>
      </c>
      <c r="AI4675" s="21" t="s">
        <v>153</v>
      </c>
      <c r="AJ4675" s="21" t="s">
        <v>1148</v>
      </c>
      <c r="AK4675" s="21">
        <v>64.557000000000002</v>
      </c>
      <c r="AL4675" s="21" t="s">
        <v>1277</v>
      </c>
      <c r="AM4675">
        <f>74.842-54.167</f>
        <v>20.674999999999997</v>
      </c>
      <c r="AN4675" s="21">
        <v>4</v>
      </c>
      <c r="AO4675" s="21">
        <v>30</v>
      </c>
      <c r="AP4675">
        <v>90</v>
      </c>
      <c r="AQ4675" t="s">
        <v>3252</v>
      </c>
      <c r="AR4675" s="21" t="s">
        <v>1207</v>
      </c>
    </row>
    <row r="4676" spans="1:45" x14ac:dyDescent="0.2">
      <c r="A4676" t="s">
        <v>3320</v>
      </c>
      <c r="B4676" s="21" t="s">
        <v>1146</v>
      </c>
      <c r="C4676" s="21" t="s">
        <v>1149</v>
      </c>
      <c r="D4676" t="s">
        <v>3308</v>
      </c>
      <c r="E4676" t="s">
        <v>3309</v>
      </c>
      <c r="F4676" s="16" t="s">
        <v>3310</v>
      </c>
      <c r="G4676" s="27" t="s">
        <v>153</v>
      </c>
      <c r="H4676" s="27" t="s">
        <v>1165</v>
      </c>
      <c r="I4676" s="27" t="s">
        <v>3318</v>
      </c>
      <c r="J4676">
        <v>40.0833333333333</v>
      </c>
      <c r="K4676">
        <v>9.5833333333333304</v>
      </c>
      <c r="L4676">
        <v>700</v>
      </c>
      <c r="M4676" t="s">
        <v>1157</v>
      </c>
      <c r="O4676">
        <v>2015</v>
      </c>
      <c r="P4676">
        <v>2015</v>
      </c>
      <c r="Q4676" t="s">
        <v>3311</v>
      </c>
      <c r="R4676">
        <v>14</v>
      </c>
      <c r="S4676">
        <v>40</v>
      </c>
      <c r="T4676">
        <v>20</v>
      </c>
      <c r="U4676" s="21" t="s">
        <v>1151</v>
      </c>
      <c r="X4676" s="9" t="s">
        <v>3312</v>
      </c>
      <c r="Z4676">
        <v>12</v>
      </c>
      <c r="AD4676" t="s">
        <v>1165</v>
      </c>
      <c r="AF4676" t="s">
        <v>1165</v>
      </c>
      <c r="AI4676" s="21" t="s">
        <v>153</v>
      </c>
      <c r="AJ4676" s="21" t="s">
        <v>1148</v>
      </c>
      <c r="AK4676" s="21">
        <v>70.569999999999993</v>
      </c>
      <c r="AL4676" s="21" t="s">
        <v>1277</v>
      </c>
      <c r="AM4676">
        <f>77.584-63.449</f>
        <v>14.135000000000005</v>
      </c>
      <c r="AN4676" s="21">
        <v>4</v>
      </c>
      <c r="AO4676" s="21">
        <v>30</v>
      </c>
      <c r="AP4676">
        <v>90</v>
      </c>
      <c r="AQ4676" t="s">
        <v>3252</v>
      </c>
      <c r="AR4676" s="21" t="s">
        <v>1207</v>
      </c>
    </row>
    <row r="4677" spans="1:45" x14ac:dyDescent="0.2">
      <c r="A4677" t="s">
        <v>3320</v>
      </c>
      <c r="B4677" s="21" t="s">
        <v>1146</v>
      </c>
      <c r="C4677" s="21" t="s">
        <v>1149</v>
      </c>
      <c r="D4677" t="s">
        <v>3308</v>
      </c>
      <c r="E4677" t="s">
        <v>3309</v>
      </c>
      <c r="F4677" s="16" t="s">
        <v>3310</v>
      </c>
      <c r="G4677" s="27" t="s">
        <v>153</v>
      </c>
      <c r="H4677" s="27" t="s">
        <v>1165</v>
      </c>
      <c r="I4677" s="27" t="s">
        <v>3318</v>
      </c>
      <c r="J4677">
        <v>40.0833333333333</v>
      </c>
      <c r="K4677">
        <v>9.5833333333333304</v>
      </c>
      <c r="L4677">
        <v>700</v>
      </c>
      <c r="M4677" t="s">
        <v>1157</v>
      </c>
      <c r="O4677">
        <v>2015</v>
      </c>
      <c r="P4677">
        <v>2015</v>
      </c>
      <c r="Q4677" t="s">
        <v>3311</v>
      </c>
      <c r="R4677">
        <v>14</v>
      </c>
      <c r="S4677">
        <v>40</v>
      </c>
      <c r="T4677">
        <v>20</v>
      </c>
      <c r="U4677" s="21" t="s">
        <v>3314</v>
      </c>
      <c r="V4677" s="9" t="s">
        <v>1201</v>
      </c>
      <c r="W4677" s="21">
        <v>90</v>
      </c>
      <c r="X4677" s="9" t="s">
        <v>1217</v>
      </c>
      <c r="Z4677">
        <v>12</v>
      </c>
      <c r="AD4677" t="s">
        <v>1165</v>
      </c>
      <c r="AF4677" t="s">
        <v>1165</v>
      </c>
      <c r="AI4677" s="21" t="s">
        <v>153</v>
      </c>
      <c r="AJ4677" s="21" t="s">
        <v>1148</v>
      </c>
      <c r="AK4677" s="21">
        <v>41.402999999999999</v>
      </c>
      <c r="AL4677" s="21" t="s">
        <v>1277</v>
      </c>
      <c r="AM4677">
        <f>53.639-28.956</f>
        <v>24.683000000000003</v>
      </c>
      <c r="AN4677" s="21">
        <v>4</v>
      </c>
      <c r="AO4677" s="21">
        <v>30</v>
      </c>
      <c r="AP4677">
        <v>90</v>
      </c>
      <c r="AQ4677" t="s">
        <v>3315</v>
      </c>
      <c r="AR4677" s="21" t="s">
        <v>1207</v>
      </c>
      <c r="AS4677" t="s">
        <v>3316</v>
      </c>
    </row>
    <row r="4678" spans="1:45" x14ac:dyDescent="0.2">
      <c r="A4678" t="s">
        <v>3320</v>
      </c>
      <c r="B4678" s="21" t="s">
        <v>1146</v>
      </c>
      <c r="C4678" s="21" t="s">
        <v>1149</v>
      </c>
      <c r="D4678" t="s">
        <v>3308</v>
      </c>
      <c r="E4678" t="s">
        <v>3309</v>
      </c>
      <c r="F4678" s="16" t="s">
        <v>3310</v>
      </c>
      <c r="G4678" s="27" t="s">
        <v>153</v>
      </c>
      <c r="H4678" s="27" t="s">
        <v>1165</v>
      </c>
      <c r="I4678" s="27" t="s">
        <v>3318</v>
      </c>
      <c r="J4678">
        <v>40.0833333333333</v>
      </c>
      <c r="K4678">
        <v>9.5833333333333304</v>
      </c>
      <c r="L4678">
        <v>700</v>
      </c>
      <c r="M4678" t="s">
        <v>1157</v>
      </c>
      <c r="O4678">
        <v>2015</v>
      </c>
      <c r="P4678">
        <v>2015</v>
      </c>
      <c r="Q4678" t="s">
        <v>3311</v>
      </c>
      <c r="R4678">
        <v>14</v>
      </c>
      <c r="S4678">
        <v>40</v>
      </c>
      <c r="T4678">
        <v>20</v>
      </c>
      <c r="U4678" s="21" t="s">
        <v>3314</v>
      </c>
      <c r="V4678" s="9" t="s">
        <v>1201</v>
      </c>
      <c r="W4678" s="21">
        <v>90</v>
      </c>
      <c r="X4678" s="9" t="s">
        <v>1290</v>
      </c>
      <c r="Z4678">
        <v>12</v>
      </c>
      <c r="AD4678" t="s">
        <v>1165</v>
      </c>
      <c r="AF4678" t="s">
        <v>1165</v>
      </c>
      <c r="AI4678" s="21" t="s">
        <v>153</v>
      </c>
      <c r="AJ4678" s="21" t="s">
        <v>1148</v>
      </c>
      <c r="AK4678" s="21">
        <v>59.81</v>
      </c>
      <c r="AL4678" s="21" t="s">
        <v>1277</v>
      </c>
      <c r="AM4678">
        <f>64.399-54.905</f>
        <v>9.4939999999999998</v>
      </c>
      <c r="AN4678" s="21">
        <v>4</v>
      </c>
      <c r="AO4678" s="21">
        <v>30</v>
      </c>
      <c r="AP4678">
        <v>90</v>
      </c>
      <c r="AQ4678" t="s">
        <v>3315</v>
      </c>
      <c r="AR4678" s="21" t="s">
        <v>1207</v>
      </c>
      <c r="AS4678" t="s">
        <v>3316</v>
      </c>
    </row>
    <row r="4679" spans="1:45" x14ac:dyDescent="0.2">
      <c r="A4679" t="s">
        <v>3320</v>
      </c>
      <c r="B4679" s="21" t="s">
        <v>1146</v>
      </c>
      <c r="C4679" s="21" t="s">
        <v>1149</v>
      </c>
      <c r="D4679" t="s">
        <v>3308</v>
      </c>
      <c r="E4679" t="s">
        <v>3309</v>
      </c>
      <c r="F4679" s="16" t="s">
        <v>3310</v>
      </c>
      <c r="G4679" s="27" t="s">
        <v>153</v>
      </c>
      <c r="H4679" s="27" t="s">
        <v>1165</v>
      </c>
      <c r="I4679" s="27" t="s">
        <v>3318</v>
      </c>
      <c r="J4679">
        <v>40.0833333333333</v>
      </c>
      <c r="K4679">
        <v>9.5833333333333304</v>
      </c>
      <c r="L4679">
        <v>700</v>
      </c>
      <c r="M4679" t="s">
        <v>1157</v>
      </c>
      <c r="O4679">
        <v>2015</v>
      </c>
      <c r="P4679">
        <v>2015</v>
      </c>
      <c r="Q4679" t="s">
        <v>3311</v>
      </c>
      <c r="R4679">
        <v>14</v>
      </c>
      <c r="S4679">
        <v>40</v>
      </c>
      <c r="T4679">
        <v>20</v>
      </c>
      <c r="U4679" s="21" t="s">
        <v>3314</v>
      </c>
      <c r="V4679" s="9" t="s">
        <v>1201</v>
      </c>
      <c r="W4679" s="21">
        <v>90</v>
      </c>
      <c r="X4679" s="9" t="s">
        <v>1291</v>
      </c>
      <c r="Z4679">
        <v>12</v>
      </c>
      <c r="AD4679" t="s">
        <v>1165</v>
      </c>
      <c r="AF4679" t="s">
        <v>1165</v>
      </c>
      <c r="AI4679" s="21" t="s">
        <v>153</v>
      </c>
      <c r="AJ4679" s="21" t="s">
        <v>1148</v>
      </c>
      <c r="AK4679" s="21">
        <v>78.534000000000006</v>
      </c>
      <c r="AL4679" s="21" t="s">
        <v>1277</v>
      </c>
      <c r="AM4679">
        <f>95.2-62.078</f>
        <v>33.122</v>
      </c>
      <c r="AN4679" s="21">
        <v>4</v>
      </c>
      <c r="AO4679" s="21">
        <v>30</v>
      </c>
      <c r="AP4679">
        <v>90</v>
      </c>
      <c r="AQ4679" t="s">
        <v>3315</v>
      </c>
      <c r="AR4679" s="21" t="s">
        <v>1207</v>
      </c>
      <c r="AS4679" t="s">
        <v>3316</v>
      </c>
    </row>
    <row r="4680" spans="1:45" x14ac:dyDescent="0.2">
      <c r="A4680" t="s">
        <v>3320</v>
      </c>
      <c r="B4680" s="21" t="s">
        <v>1146</v>
      </c>
      <c r="C4680" s="21" t="s">
        <v>1149</v>
      </c>
      <c r="D4680" t="s">
        <v>3308</v>
      </c>
      <c r="E4680" t="s">
        <v>3309</v>
      </c>
      <c r="F4680" s="16" t="s">
        <v>3310</v>
      </c>
      <c r="G4680" s="27" t="s">
        <v>153</v>
      </c>
      <c r="H4680" s="27" t="s">
        <v>1165</v>
      </c>
      <c r="I4680" s="27" t="s">
        <v>3318</v>
      </c>
      <c r="J4680">
        <v>40.0833333333333</v>
      </c>
      <c r="K4680">
        <v>9.5833333333333304</v>
      </c>
      <c r="L4680">
        <v>700</v>
      </c>
      <c r="M4680" t="s">
        <v>1157</v>
      </c>
      <c r="O4680">
        <v>2015</v>
      </c>
      <c r="P4680">
        <v>2015</v>
      </c>
      <c r="Q4680" t="s">
        <v>3311</v>
      </c>
      <c r="R4680">
        <v>14</v>
      </c>
      <c r="S4680">
        <v>40</v>
      </c>
      <c r="T4680">
        <v>20</v>
      </c>
      <c r="U4680" s="21" t="s">
        <v>3314</v>
      </c>
      <c r="V4680" s="9" t="s">
        <v>1201</v>
      </c>
      <c r="W4680" s="21">
        <v>90</v>
      </c>
      <c r="X4680" s="9" t="s">
        <v>1292</v>
      </c>
      <c r="Z4680">
        <v>12</v>
      </c>
      <c r="AD4680" t="s">
        <v>1165</v>
      </c>
      <c r="AF4680" t="s">
        <v>1165</v>
      </c>
      <c r="AI4680" s="21" t="s">
        <v>153</v>
      </c>
      <c r="AJ4680" s="21" t="s">
        <v>1148</v>
      </c>
      <c r="AK4680" s="21">
        <v>72.784999999999997</v>
      </c>
      <c r="AL4680" s="21" t="s">
        <v>1277</v>
      </c>
      <c r="AM4680">
        <f>87.184-58.492</f>
        <v>28.692</v>
      </c>
      <c r="AN4680" s="21">
        <v>4</v>
      </c>
      <c r="AO4680" s="21">
        <v>30</v>
      </c>
      <c r="AP4680">
        <v>90</v>
      </c>
      <c r="AQ4680" t="s">
        <v>3315</v>
      </c>
      <c r="AR4680" s="21" t="s">
        <v>1207</v>
      </c>
      <c r="AS4680" t="s">
        <v>3316</v>
      </c>
    </row>
    <row r="4681" spans="1:45" x14ac:dyDescent="0.2">
      <c r="A4681" t="s">
        <v>3320</v>
      </c>
      <c r="B4681" s="21" t="s">
        <v>1146</v>
      </c>
      <c r="C4681" s="21" t="s">
        <v>1149</v>
      </c>
      <c r="D4681" t="s">
        <v>3308</v>
      </c>
      <c r="E4681" t="s">
        <v>3309</v>
      </c>
      <c r="F4681" s="16" t="s">
        <v>3310</v>
      </c>
      <c r="G4681" s="27" t="s">
        <v>153</v>
      </c>
      <c r="H4681" s="27" t="s">
        <v>1165</v>
      </c>
      <c r="I4681" s="27" t="s">
        <v>3318</v>
      </c>
      <c r="J4681">
        <v>40.0833333333333</v>
      </c>
      <c r="K4681">
        <v>9.5833333333333304</v>
      </c>
      <c r="L4681">
        <v>700</v>
      </c>
      <c r="M4681" t="s">
        <v>1157</v>
      </c>
      <c r="O4681">
        <v>2015</v>
      </c>
      <c r="P4681">
        <v>2015</v>
      </c>
      <c r="Q4681" t="s">
        <v>3311</v>
      </c>
      <c r="R4681">
        <v>14</v>
      </c>
      <c r="S4681">
        <v>40</v>
      </c>
      <c r="T4681">
        <v>20</v>
      </c>
      <c r="U4681" s="21" t="s">
        <v>3314</v>
      </c>
      <c r="V4681" s="9" t="s">
        <v>1201</v>
      </c>
      <c r="W4681" s="21">
        <v>90</v>
      </c>
      <c r="X4681" s="9" t="s">
        <v>1201</v>
      </c>
      <c r="Z4681">
        <v>12</v>
      </c>
      <c r="AD4681" t="s">
        <v>1165</v>
      </c>
      <c r="AF4681" t="s">
        <v>1165</v>
      </c>
      <c r="AI4681" s="21" t="s">
        <v>153</v>
      </c>
      <c r="AJ4681" s="21" t="s">
        <v>1148</v>
      </c>
      <c r="AK4681" s="21">
        <v>59.177</v>
      </c>
      <c r="AL4681" s="21" t="s">
        <v>1277</v>
      </c>
      <c r="AM4681">
        <f>72.627-45.622</f>
        <v>27.004999999999995</v>
      </c>
      <c r="AN4681" s="21">
        <v>4</v>
      </c>
      <c r="AO4681" s="21">
        <v>30</v>
      </c>
      <c r="AP4681">
        <v>90</v>
      </c>
      <c r="AQ4681" t="s">
        <v>3315</v>
      </c>
      <c r="AR4681" s="21" t="s">
        <v>1207</v>
      </c>
      <c r="AS4681" t="s">
        <v>3316</v>
      </c>
    </row>
    <row r="4682" spans="1:45" x14ac:dyDescent="0.2">
      <c r="A4682" t="s">
        <v>3320</v>
      </c>
      <c r="B4682" s="21" t="s">
        <v>1146</v>
      </c>
      <c r="C4682" s="21" t="s">
        <v>1149</v>
      </c>
      <c r="D4682" t="s">
        <v>3308</v>
      </c>
      <c r="E4682" t="s">
        <v>3309</v>
      </c>
      <c r="F4682" s="16" t="s">
        <v>3310</v>
      </c>
      <c r="G4682" s="27" t="s">
        <v>153</v>
      </c>
      <c r="H4682" s="27" t="s">
        <v>1165</v>
      </c>
      <c r="I4682" s="27" t="s">
        <v>3318</v>
      </c>
      <c r="J4682">
        <v>40.0833333333333</v>
      </c>
      <c r="K4682">
        <v>9.5833333333333304</v>
      </c>
      <c r="L4682">
        <v>700</v>
      </c>
      <c r="M4682" t="s">
        <v>1157</v>
      </c>
      <c r="O4682">
        <v>2015</v>
      </c>
      <c r="P4682">
        <v>2015</v>
      </c>
      <c r="Q4682" t="s">
        <v>3311</v>
      </c>
      <c r="R4682">
        <v>14</v>
      </c>
      <c r="S4682">
        <v>40</v>
      </c>
      <c r="T4682">
        <v>20</v>
      </c>
      <c r="U4682" s="21" t="s">
        <v>3314</v>
      </c>
      <c r="V4682" s="9" t="s">
        <v>1201</v>
      </c>
      <c r="W4682" s="21">
        <v>90</v>
      </c>
      <c r="X4682" s="9" t="s">
        <v>1293</v>
      </c>
      <c r="Z4682">
        <v>12</v>
      </c>
      <c r="AD4682" t="s">
        <v>1165</v>
      </c>
      <c r="AF4682" t="s">
        <v>1165</v>
      </c>
      <c r="AI4682" s="21" t="s">
        <v>153</v>
      </c>
      <c r="AJ4682" s="21" t="s">
        <v>1148</v>
      </c>
      <c r="AK4682" s="21">
        <v>75.948999999999998</v>
      </c>
      <c r="AL4682" s="21" t="s">
        <v>1277</v>
      </c>
      <c r="AM4682">
        <f>84.757-67.036</f>
        <v>17.721000000000004</v>
      </c>
      <c r="AN4682" s="21">
        <v>4</v>
      </c>
      <c r="AO4682" s="21">
        <v>30</v>
      </c>
      <c r="AP4682">
        <v>90</v>
      </c>
      <c r="AQ4682" t="s">
        <v>3315</v>
      </c>
      <c r="AR4682" s="21" t="s">
        <v>1207</v>
      </c>
      <c r="AS4682" t="s">
        <v>3316</v>
      </c>
    </row>
    <row r="4683" spans="1:45" x14ac:dyDescent="0.2">
      <c r="A4683" t="s">
        <v>3320</v>
      </c>
      <c r="B4683" s="21" t="s">
        <v>1146</v>
      </c>
      <c r="C4683" s="21" t="s">
        <v>1149</v>
      </c>
      <c r="D4683" t="s">
        <v>3308</v>
      </c>
      <c r="E4683" t="s">
        <v>3309</v>
      </c>
      <c r="F4683" s="16" t="s">
        <v>3310</v>
      </c>
      <c r="G4683" s="27" t="s">
        <v>153</v>
      </c>
      <c r="H4683" s="27" t="s">
        <v>1165</v>
      </c>
      <c r="I4683" s="27" t="s">
        <v>3318</v>
      </c>
      <c r="J4683">
        <v>40.0833333333333</v>
      </c>
      <c r="K4683">
        <v>9.5833333333333304</v>
      </c>
      <c r="L4683">
        <v>700</v>
      </c>
      <c r="M4683" t="s">
        <v>1157</v>
      </c>
      <c r="O4683">
        <v>2015</v>
      </c>
      <c r="P4683">
        <v>2015</v>
      </c>
      <c r="Q4683" t="s">
        <v>3311</v>
      </c>
      <c r="R4683">
        <v>14</v>
      </c>
      <c r="S4683">
        <v>40</v>
      </c>
      <c r="T4683">
        <v>20</v>
      </c>
      <c r="U4683" s="21" t="s">
        <v>3314</v>
      </c>
      <c r="V4683" s="9" t="s">
        <v>1201</v>
      </c>
      <c r="W4683" s="21">
        <v>90</v>
      </c>
      <c r="X4683" s="9" t="s">
        <v>3312</v>
      </c>
      <c r="Z4683">
        <v>12</v>
      </c>
      <c r="AD4683" t="s">
        <v>1165</v>
      </c>
      <c r="AF4683" t="s">
        <v>1165</v>
      </c>
      <c r="AI4683" s="21" t="s">
        <v>153</v>
      </c>
      <c r="AJ4683" s="21" t="s">
        <v>1148</v>
      </c>
      <c r="AK4683" s="21">
        <v>65.506</v>
      </c>
      <c r="AL4683" s="21" t="s">
        <v>1277</v>
      </c>
      <c r="AM4683">
        <f>80.96-50.369</f>
        <v>30.590999999999994</v>
      </c>
      <c r="AN4683" s="21">
        <v>4</v>
      </c>
      <c r="AO4683" s="21">
        <v>30</v>
      </c>
      <c r="AP4683">
        <v>90</v>
      </c>
      <c r="AQ4683" t="s">
        <v>3315</v>
      </c>
      <c r="AR4683" s="21" t="s">
        <v>1207</v>
      </c>
      <c r="AS4683" t="s">
        <v>3316</v>
      </c>
    </row>
    <row r="4684" spans="1:45" x14ac:dyDescent="0.2">
      <c r="A4684" t="s">
        <v>3320</v>
      </c>
      <c r="B4684" s="21" t="s">
        <v>1146</v>
      </c>
      <c r="C4684" s="21" t="s">
        <v>1149</v>
      </c>
      <c r="D4684" t="s">
        <v>3308</v>
      </c>
      <c r="E4684" t="s">
        <v>3309</v>
      </c>
      <c r="F4684" s="16" t="s">
        <v>3310</v>
      </c>
      <c r="G4684" s="27" t="s">
        <v>153</v>
      </c>
      <c r="H4684" s="27" t="s">
        <v>1165</v>
      </c>
      <c r="I4684" s="27" t="s">
        <v>3319</v>
      </c>
      <c r="J4684">
        <v>39.4</v>
      </c>
      <c r="K4684">
        <v>8.5666666666666593</v>
      </c>
      <c r="L4684">
        <v>414</v>
      </c>
      <c r="M4684" t="s">
        <v>1157</v>
      </c>
      <c r="O4684">
        <v>2015</v>
      </c>
      <c r="P4684">
        <v>2015</v>
      </c>
      <c r="Q4684" t="s">
        <v>3311</v>
      </c>
      <c r="R4684">
        <v>14</v>
      </c>
      <c r="S4684">
        <v>40</v>
      </c>
      <c r="T4684">
        <v>20</v>
      </c>
      <c r="U4684" s="21" t="s">
        <v>1151</v>
      </c>
      <c r="X4684" s="9" t="s">
        <v>1217</v>
      </c>
      <c r="Z4684">
        <v>12</v>
      </c>
      <c r="AD4684" t="s">
        <v>1165</v>
      </c>
      <c r="AF4684" t="s">
        <v>1165</v>
      </c>
      <c r="AI4684" s="21" t="s">
        <v>153</v>
      </c>
      <c r="AJ4684" s="21" t="s">
        <v>1148</v>
      </c>
      <c r="AK4684" s="21">
        <v>61.972999999999999</v>
      </c>
      <c r="AL4684" s="21" t="s">
        <v>1277</v>
      </c>
      <c r="AM4684">
        <f>73.998-49.525</f>
        <v>24.473000000000006</v>
      </c>
      <c r="AN4684" s="21">
        <v>4</v>
      </c>
      <c r="AO4684" s="21">
        <v>30</v>
      </c>
      <c r="AP4684">
        <v>90</v>
      </c>
      <c r="AQ4684" t="s">
        <v>3252</v>
      </c>
      <c r="AR4684" s="21" t="s">
        <v>1207</v>
      </c>
    </row>
    <row r="4685" spans="1:45" x14ac:dyDescent="0.2">
      <c r="A4685" t="s">
        <v>3320</v>
      </c>
      <c r="B4685" s="21" t="s">
        <v>1146</v>
      </c>
      <c r="C4685" s="21" t="s">
        <v>1149</v>
      </c>
      <c r="D4685" t="s">
        <v>3308</v>
      </c>
      <c r="E4685" t="s">
        <v>3309</v>
      </c>
      <c r="F4685" s="16" t="s">
        <v>3310</v>
      </c>
      <c r="G4685" s="27" t="s">
        <v>153</v>
      </c>
      <c r="H4685" s="27" t="s">
        <v>1165</v>
      </c>
      <c r="I4685" s="27" t="s">
        <v>3319</v>
      </c>
      <c r="J4685">
        <v>39.4</v>
      </c>
      <c r="K4685">
        <v>8.5666666666666593</v>
      </c>
      <c r="L4685">
        <v>414</v>
      </c>
      <c r="M4685" t="s">
        <v>1157</v>
      </c>
      <c r="O4685">
        <v>2015</v>
      </c>
      <c r="P4685">
        <v>2015</v>
      </c>
      <c r="Q4685" t="s">
        <v>3311</v>
      </c>
      <c r="R4685">
        <v>14</v>
      </c>
      <c r="S4685">
        <v>40</v>
      </c>
      <c r="T4685">
        <v>20</v>
      </c>
      <c r="U4685" s="21" t="s">
        <v>1151</v>
      </c>
      <c r="X4685" s="9" t="s">
        <v>1290</v>
      </c>
      <c r="Z4685">
        <v>12</v>
      </c>
      <c r="AD4685" t="s">
        <v>1165</v>
      </c>
      <c r="AF4685" t="s">
        <v>1165</v>
      </c>
      <c r="AI4685" s="21" t="s">
        <v>153</v>
      </c>
      <c r="AJ4685" s="21" t="s">
        <v>1148</v>
      </c>
      <c r="AK4685" s="21">
        <v>74.367000000000004</v>
      </c>
      <c r="AL4685" s="21" t="s">
        <v>1277</v>
      </c>
      <c r="AM4685">
        <f>79.483-69.357</f>
        <v>10.126000000000005</v>
      </c>
      <c r="AN4685" s="21">
        <v>4</v>
      </c>
      <c r="AO4685" s="21">
        <v>30</v>
      </c>
      <c r="AP4685">
        <v>90</v>
      </c>
      <c r="AQ4685" t="s">
        <v>3252</v>
      </c>
      <c r="AR4685" s="21" t="s">
        <v>1207</v>
      </c>
    </row>
    <row r="4686" spans="1:45" x14ac:dyDescent="0.2">
      <c r="A4686" t="s">
        <v>3320</v>
      </c>
      <c r="B4686" s="21" t="s">
        <v>1146</v>
      </c>
      <c r="C4686" s="21" t="s">
        <v>1149</v>
      </c>
      <c r="D4686" t="s">
        <v>3308</v>
      </c>
      <c r="E4686" t="s">
        <v>3309</v>
      </c>
      <c r="F4686" s="16" t="s">
        <v>3310</v>
      </c>
      <c r="G4686" s="27" t="s">
        <v>153</v>
      </c>
      <c r="H4686" s="27" t="s">
        <v>1165</v>
      </c>
      <c r="I4686" s="27" t="s">
        <v>3319</v>
      </c>
      <c r="J4686">
        <v>39.4</v>
      </c>
      <c r="K4686">
        <v>8.5666666666666593</v>
      </c>
      <c r="L4686">
        <v>414</v>
      </c>
      <c r="M4686" t="s">
        <v>1157</v>
      </c>
      <c r="O4686">
        <v>2015</v>
      </c>
      <c r="P4686">
        <v>2015</v>
      </c>
      <c r="Q4686" t="s">
        <v>3311</v>
      </c>
      <c r="R4686">
        <v>14</v>
      </c>
      <c r="S4686">
        <v>40</v>
      </c>
      <c r="T4686">
        <v>20</v>
      </c>
      <c r="U4686" s="21" t="s">
        <v>1151</v>
      </c>
      <c r="X4686" s="9" t="s">
        <v>1291</v>
      </c>
      <c r="Z4686">
        <v>12</v>
      </c>
      <c r="AD4686" t="s">
        <v>1165</v>
      </c>
      <c r="AF4686" t="s">
        <v>1165</v>
      </c>
      <c r="AI4686" s="21" t="s">
        <v>153</v>
      </c>
      <c r="AJ4686" s="21" t="s">
        <v>1148</v>
      </c>
      <c r="AK4686" s="21">
        <v>77.531999999999996</v>
      </c>
      <c r="AL4686" s="21" t="s">
        <v>1277</v>
      </c>
      <c r="AM4686">
        <f>95.728-59.23</f>
        <v>36.497999999999998</v>
      </c>
      <c r="AN4686" s="21">
        <v>4</v>
      </c>
      <c r="AO4686" s="21">
        <v>30</v>
      </c>
      <c r="AP4686">
        <v>90</v>
      </c>
      <c r="AQ4686" t="s">
        <v>3252</v>
      </c>
      <c r="AR4686" s="21" t="s">
        <v>1207</v>
      </c>
    </row>
    <row r="4687" spans="1:45" x14ac:dyDescent="0.2">
      <c r="A4687" t="s">
        <v>3320</v>
      </c>
      <c r="B4687" s="21" t="s">
        <v>1146</v>
      </c>
      <c r="C4687" s="21" t="s">
        <v>1149</v>
      </c>
      <c r="D4687" t="s">
        <v>3308</v>
      </c>
      <c r="E4687" t="s">
        <v>3309</v>
      </c>
      <c r="F4687" s="16" t="s">
        <v>3310</v>
      </c>
      <c r="G4687" s="27" t="s">
        <v>153</v>
      </c>
      <c r="H4687" s="27" t="s">
        <v>1165</v>
      </c>
      <c r="I4687" s="27" t="s">
        <v>3319</v>
      </c>
      <c r="J4687">
        <v>39.4</v>
      </c>
      <c r="K4687">
        <v>8.5666666666666593</v>
      </c>
      <c r="L4687">
        <v>414</v>
      </c>
      <c r="M4687" t="s">
        <v>1157</v>
      </c>
      <c r="O4687">
        <v>2015</v>
      </c>
      <c r="P4687">
        <v>2015</v>
      </c>
      <c r="Q4687" t="s">
        <v>3311</v>
      </c>
      <c r="R4687">
        <v>14</v>
      </c>
      <c r="S4687">
        <v>40</v>
      </c>
      <c r="T4687">
        <v>20</v>
      </c>
      <c r="U4687" s="21" t="s">
        <v>1151</v>
      </c>
      <c r="X4687" s="9" t="s">
        <v>1292</v>
      </c>
      <c r="Z4687">
        <v>12</v>
      </c>
      <c r="AD4687" t="s">
        <v>1165</v>
      </c>
      <c r="AF4687" t="s">
        <v>1165</v>
      </c>
      <c r="AI4687" s="21" t="s">
        <v>153</v>
      </c>
      <c r="AJ4687" s="21" t="s">
        <v>1148</v>
      </c>
      <c r="AK4687" s="21">
        <v>75.948999999999998</v>
      </c>
      <c r="AL4687" s="21" t="s">
        <v>1277</v>
      </c>
      <c r="AM4687">
        <f>83.07-69.367</f>
        <v>13.702999999999989</v>
      </c>
      <c r="AN4687" s="21">
        <v>4</v>
      </c>
      <c r="AO4687" s="21">
        <v>30</v>
      </c>
      <c r="AP4687">
        <v>90</v>
      </c>
      <c r="AQ4687" t="s">
        <v>3252</v>
      </c>
      <c r="AR4687" s="21" t="s">
        <v>1207</v>
      </c>
    </row>
    <row r="4688" spans="1:45" x14ac:dyDescent="0.2">
      <c r="A4688" t="s">
        <v>3320</v>
      </c>
      <c r="B4688" s="21" t="s">
        <v>1146</v>
      </c>
      <c r="C4688" s="21" t="s">
        <v>1149</v>
      </c>
      <c r="D4688" t="s">
        <v>3308</v>
      </c>
      <c r="E4688" t="s">
        <v>3309</v>
      </c>
      <c r="F4688" s="16" t="s">
        <v>3310</v>
      </c>
      <c r="G4688" s="27" t="s">
        <v>153</v>
      </c>
      <c r="H4688" s="27" t="s">
        <v>1165</v>
      </c>
      <c r="I4688" s="27" t="s">
        <v>3319</v>
      </c>
      <c r="J4688">
        <v>39.4</v>
      </c>
      <c r="K4688">
        <v>8.5666666666666593</v>
      </c>
      <c r="L4688">
        <v>414</v>
      </c>
      <c r="M4688" t="s">
        <v>1157</v>
      </c>
      <c r="O4688">
        <v>2015</v>
      </c>
      <c r="P4688">
        <v>2015</v>
      </c>
      <c r="Q4688" t="s">
        <v>3311</v>
      </c>
      <c r="R4688">
        <v>14</v>
      </c>
      <c r="S4688">
        <v>40</v>
      </c>
      <c r="T4688">
        <v>20</v>
      </c>
      <c r="U4688" s="21" t="s">
        <v>1151</v>
      </c>
      <c r="X4688" s="9" t="s">
        <v>1201</v>
      </c>
      <c r="Z4688">
        <v>12</v>
      </c>
      <c r="AD4688" t="s">
        <v>1165</v>
      </c>
      <c r="AF4688" t="s">
        <v>1165</v>
      </c>
      <c r="AI4688" s="21" t="s">
        <v>153</v>
      </c>
      <c r="AJ4688" s="21" t="s">
        <v>1148</v>
      </c>
      <c r="AK4688" s="21">
        <v>85.759</v>
      </c>
      <c r="AL4688" s="21" t="s">
        <v>1277</v>
      </c>
      <c r="AM4688">
        <f>95.306-75.897</f>
        <v>19.408999999999992</v>
      </c>
      <c r="AN4688" s="21">
        <v>4</v>
      </c>
      <c r="AO4688" s="21">
        <v>30</v>
      </c>
      <c r="AP4688">
        <v>90</v>
      </c>
      <c r="AQ4688" t="s">
        <v>3252</v>
      </c>
      <c r="AR4688" s="21" t="s">
        <v>1207</v>
      </c>
    </row>
    <row r="4689" spans="1:45" x14ac:dyDescent="0.2">
      <c r="A4689" t="s">
        <v>3320</v>
      </c>
      <c r="B4689" s="21" t="s">
        <v>1146</v>
      </c>
      <c r="C4689" s="21" t="s">
        <v>1149</v>
      </c>
      <c r="D4689" t="s">
        <v>3308</v>
      </c>
      <c r="E4689" t="s">
        <v>3309</v>
      </c>
      <c r="F4689" s="16" t="s">
        <v>3310</v>
      </c>
      <c r="G4689" s="27" t="s">
        <v>153</v>
      </c>
      <c r="H4689" s="27" t="s">
        <v>1165</v>
      </c>
      <c r="I4689" s="27" t="s">
        <v>3319</v>
      </c>
      <c r="J4689">
        <v>39.4</v>
      </c>
      <c r="K4689">
        <v>8.5666666666666593</v>
      </c>
      <c r="L4689">
        <v>414</v>
      </c>
      <c r="M4689" t="s">
        <v>1157</v>
      </c>
      <c r="O4689">
        <v>2015</v>
      </c>
      <c r="P4689">
        <v>2015</v>
      </c>
      <c r="Q4689" t="s">
        <v>3311</v>
      </c>
      <c r="R4689">
        <v>14</v>
      </c>
      <c r="S4689">
        <v>40</v>
      </c>
      <c r="T4689">
        <v>20</v>
      </c>
      <c r="U4689" s="21" t="s">
        <v>1151</v>
      </c>
      <c r="X4689" s="9" t="s">
        <v>1293</v>
      </c>
      <c r="Z4689">
        <v>12</v>
      </c>
      <c r="AD4689" t="s">
        <v>1165</v>
      </c>
      <c r="AF4689" t="s">
        <v>1165</v>
      </c>
      <c r="AI4689" s="21" t="s">
        <v>153</v>
      </c>
      <c r="AJ4689" s="21" t="s">
        <v>1148</v>
      </c>
      <c r="AK4689" s="21">
        <v>56.329000000000001</v>
      </c>
      <c r="AL4689" s="21" t="s">
        <v>1277</v>
      </c>
      <c r="AM4689">
        <f>65.137-47.416</f>
        <v>17.721000000000004</v>
      </c>
      <c r="AN4689" s="21">
        <v>4</v>
      </c>
      <c r="AO4689" s="21">
        <v>30</v>
      </c>
      <c r="AP4689">
        <v>90</v>
      </c>
      <c r="AQ4689" t="s">
        <v>3252</v>
      </c>
      <c r="AR4689" s="21" t="s">
        <v>1207</v>
      </c>
    </row>
    <row r="4690" spans="1:45" x14ac:dyDescent="0.2">
      <c r="A4690" t="s">
        <v>3320</v>
      </c>
      <c r="B4690" s="21" t="s">
        <v>1146</v>
      </c>
      <c r="C4690" s="21" t="s">
        <v>1149</v>
      </c>
      <c r="D4690" t="s">
        <v>3308</v>
      </c>
      <c r="E4690" t="s">
        <v>3309</v>
      </c>
      <c r="F4690" s="16" t="s">
        <v>3310</v>
      </c>
      <c r="G4690" s="27" t="s">
        <v>153</v>
      </c>
      <c r="H4690" s="27" t="s">
        <v>1165</v>
      </c>
      <c r="I4690" s="27" t="s">
        <v>3319</v>
      </c>
      <c r="J4690">
        <v>39.4</v>
      </c>
      <c r="K4690">
        <v>8.5666666666666593</v>
      </c>
      <c r="L4690">
        <v>414</v>
      </c>
      <c r="M4690" t="s">
        <v>1157</v>
      </c>
      <c r="O4690">
        <v>2015</v>
      </c>
      <c r="P4690">
        <v>2015</v>
      </c>
      <c r="Q4690" t="s">
        <v>3311</v>
      </c>
      <c r="R4690">
        <v>14</v>
      </c>
      <c r="S4690">
        <v>40</v>
      </c>
      <c r="T4690">
        <v>20</v>
      </c>
      <c r="U4690" s="21" t="s">
        <v>1151</v>
      </c>
      <c r="X4690" s="9" t="s">
        <v>3312</v>
      </c>
      <c r="Z4690">
        <v>12</v>
      </c>
      <c r="AD4690" t="s">
        <v>1165</v>
      </c>
      <c r="AF4690" t="s">
        <v>1165</v>
      </c>
      <c r="AI4690" s="21" t="s">
        <v>153</v>
      </c>
      <c r="AJ4690" s="21" t="s">
        <v>1148</v>
      </c>
      <c r="AK4690" s="21">
        <v>68.353999999999999</v>
      </c>
      <c r="AL4690" s="21" t="s">
        <v>1277</v>
      </c>
      <c r="AM4690">
        <f>77.373-59.441</f>
        <v>17.932000000000002</v>
      </c>
      <c r="AN4690" s="21">
        <v>4</v>
      </c>
      <c r="AO4690" s="21">
        <v>30</v>
      </c>
      <c r="AP4690">
        <v>90</v>
      </c>
      <c r="AQ4690" t="s">
        <v>3252</v>
      </c>
      <c r="AR4690" s="21" t="s">
        <v>1207</v>
      </c>
    </row>
    <row r="4691" spans="1:45" x14ac:dyDescent="0.2">
      <c r="A4691" t="s">
        <v>3320</v>
      </c>
      <c r="B4691" s="21" t="s">
        <v>1146</v>
      </c>
      <c r="C4691" s="21" t="s">
        <v>1149</v>
      </c>
      <c r="D4691" t="s">
        <v>3308</v>
      </c>
      <c r="E4691" t="s">
        <v>3309</v>
      </c>
      <c r="F4691" s="16" t="s">
        <v>3310</v>
      </c>
      <c r="G4691" s="27" t="s">
        <v>153</v>
      </c>
      <c r="H4691" s="27" t="s">
        <v>1165</v>
      </c>
      <c r="I4691" s="27" t="s">
        <v>3319</v>
      </c>
      <c r="J4691">
        <v>39.4</v>
      </c>
      <c r="K4691">
        <v>8.5666666666666593</v>
      </c>
      <c r="L4691">
        <v>414</v>
      </c>
      <c r="M4691" t="s">
        <v>1157</v>
      </c>
      <c r="O4691">
        <v>2015</v>
      </c>
      <c r="P4691">
        <v>2015</v>
      </c>
      <c r="Q4691" t="s">
        <v>3311</v>
      </c>
      <c r="R4691">
        <v>14</v>
      </c>
      <c r="S4691">
        <v>40</v>
      </c>
      <c r="T4691">
        <v>20</v>
      </c>
      <c r="U4691" s="21" t="s">
        <v>3314</v>
      </c>
      <c r="V4691" s="9" t="s">
        <v>1201</v>
      </c>
      <c r="W4691" s="21">
        <v>90</v>
      </c>
      <c r="X4691" s="9" t="s">
        <v>1217</v>
      </c>
      <c r="Z4691">
        <v>12</v>
      </c>
      <c r="AD4691" t="s">
        <v>1165</v>
      </c>
      <c r="AF4691" t="s">
        <v>1165</v>
      </c>
      <c r="AI4691" s="21" t="s">
        <v>153</v>
      </c>
      <c r="AJ4691" s="21" t="s">
        <v>1148</v>
      </c>
      <c r="AK4691" s="21">
        <v>67.352000000000004</v>
      </c>
      <c r="AL4691" s="21" t="s">
        <v>1277</v>
      </c>
      <c r="AM4691">
        <f>73.049-61.867</f>
        <v>11.182000000000009</v>
      </c>
      <c r="AN4691" s="21">
        <v>4</v>
      </c>
      <c r="AO4691" s="21">
        <v>30</v>
      </c>
      <c r="AP4691">
        <v>90</v>
      </c>
      <c r="AQ4691" t="s">
        <v>3315</v>
      </c>
      <c r="AR4691" s="21" t="s">
        <v>1207</v>
      </c>
      <c r="AS4691" t="s">
        <v>3316</v>
      </c>
    </row>
    <row r="4692" spans="1:45" x14ac:dyDescent="0.2">
      <c r="A4692" t="s">
        <v>3320</v>
      </c>
      <c r="B4692" s="21" t="s">
        <v>1146</v>
      </c>
      <c r="C4692" s="21" t="s">
        <v>1149</v>
      </c>
      <c r="D4692" t="s">
        <v>3308</v>
      </c>
      <c r="E4692" t="s">
        <v>3309</v>
      </c>
      <c r="F4692" s="16" t="s">
        <v>3310</v>
      </c>
      <c r="G4692" s="27" t="s">
        <v>153</v>
      </c>
      <c r="H4692" s="27" t="s">
        <v>1165</v>
      </c>
      <c r="I4692" s="27" t="s">
        <v>3319</v>
      </c>
      <c r="J4692">
        <v>39.4</v>
      </c>
      <c r="K4692">
        <v>8.5666666666666593</v>
      </c>
      <c r="L4692">
        <v>414</v>
      </c>
      <c r="M4692" t="s">
        <v>1157</v>
      </c>
      <c r="O4692">
        <v>2015</v>
      </c>
      <c r="P4692">
        <v>2015</v>
      </c>
      <c r="Q4692" t="s">
        <v>3311</v>
      </c>
      <c r="R4692">
        <v>14</v>
      </c>
      <c r="S4692">
        <v>40</v>
      </c>
      <c r="T4692">
        <v>20</v>
      </c>
      <c r="U4692" s="21" t="s">
        <v>3314</v>
      </c>
      <c r="V4692" s="9" t="s">
        <v>1201</v>
      </c>
      <c r="W4692" s="21">
        <v>90</v>
      </c>
      <c r="X4692" s="9" t="s">
        <v>1290</v>
      </c>
      <c r="Z4692">
        <v>12</v>
      </c>
      <c r="AD4692" t="s">
        <v>1165</v>
      </c>
      <c r="AF4692" t="s">
        <v>1165</v>
      </c>
      <c r="AI4692" s="21" t="s">
        <v>153</v>
      </c>
      <c r="AJ4692" s="21" t="s">
        <v>1148</v>
      </c>
      <c r="AK4692" s="21">
        <v>36.392000000000003</v>
      </c>
      <c r="AL4692" s="21" t="s">
        <v>1277</v>
      </c>
      <c r="AM4692">
        <f>56.593-16.719</f>
        <v>39.874000000000002</v>
      </c>
      <c r="AN4692" s="21">
        <v>4</v>
      </c>
      <c r="AO4692" s="21">
        <v>30</v>
      </c>
      <c r="AP4692">
        <v>90</v>
      </c>
      <c r="AQ4692" t="s">
        <v>3315</v>
      </c>
      <c r="AR4692" s="21" t="s">
        <v>1207</v>
      </c>
      <c r="AS4692" t="s">
        <v>3316</v>
      </c>
    </row>
    <row r="4693" spans="1:45" x14ac:dyDescent="0.2">
      <c r="A4693" t="s">
        <v>3320</v>
      </c>
      <c r="B4693" s="21" t="s">
        <v>1146</v>
      </c>
      <c r="C4693" s="21" t="s">
        <v>1149</v>
      </c>
      <c r="D4693" t="s">
        <v>3308</v>
      </c>
      <c r="E4693" t="s">
        <v>3309</v>
      </c>
      <c r="F4693" s="16" t="s">
        <v>3310</v>
      </c>
      <c r="G4693" s="27" t="s">
        <v>153</v>
      </c>
      <c r="H4693" s="27" t="s">
        <v>1165</v>
      </c>
      <c r="I4693" s="27" t="s">
        <v>3319</v>
      </c>
      <c r="J4693">
        <v>39.4</v>
      </c>
      <c r="K4693">
        <v>8.5666666666666593</v>
      </c>
      <c r="L4693">
        <v>414</v>
      </c>
      <c r="M4693" t="s">
        <v>1157</v>
      </c>
      <c r="O4693">
        <v>2015</v>
      </c>
      <c r="P4693">
        <v>2015</v>
      </c>
      <c r="Q4693" t="s">
        <v>3311</v>
      </c>
      <c r="R4693">
        <v>14</v>
      </c>
      <c r="S4693">
        <v>40</v>
      </c>
      <c r="T4693">
        <v>20</v>
      </c>
      <c r="U4693" s="21" t="s">
        <v>3314</v>
      </c>
      <c r="V4693" s="9" t="s">
        <v>1201</v>
      </c>
      <c r="W4693" s="21">
        <v>90</v>
      </c>
      <c r="X4693" s="9" t="s">
        <v>1291</v>
      </c>
      <c r="Z4693">
        <v>12</v>
      </c>
      <c r="AD4693" t="s">
        <v>1165</v>
      </c>
      <c r="AF4693" t="s">
        <v>1165</v>
      </c>
      <c r="AI4693" s="21" t="s">
        <v>153</v>
      </c>
      <c r="AJ4693" s="21" t="s">
        <v>1148</v>
      </c>
      <c r="AK4693" s="21">
        <v>70.253</v>
      </c>
      <c r="AL4693" s="21" t="s">
        <v>1277</v>
      </c>
      <c r="AM4693">
        <f>78.112-62.5</f>
        <v>15.611999999999995</v>
      </c>
      <c r="AN4693" s="21">
        <v>4</v>
      </c>
      <c r="AO4693" s="21">
        <v>30</v>
      </c>
      <c r="AP4693">
        <v>90</v>
      </c>
      <c r="AQ4693" t="s">
        <v>3315</v>
      </c>
      <c r="AR4693" s="21" t="s">
        <v>1207</v>
      </c>
      <c r="AS4693" t="s">
        <v>3316</v>
      </c>
    </row>
    <row r="4694" spans="1:45" x14ac:dyDescent="0.2">
      <c r="A4694" t="s">
        <v>3320</v>
      </c>
      <c r="B4694" s="21" t="s">
        <v>1146</v>
      </c>
      <c r="C4694" s="21" t="s">
        <v>1149</v>
      </c>
      <c r="D4694" t="s">
        <v>3308</v>
      </c>
      <c r="E4694" t="s">
        <v>3309</v>
      </c>
      <c r="F4694" s="16" t="s">
        <v>3310</v>
      </c>
      <c r="G4694" s="27" t="s">
        <v>153</v>
      </c>
      <c r="H4694" s="27" t="s">
        <v>1165</v>
      </c>
      <c r="I4694" s="27" t="s">
        <v>3319</v>
      </c>
      <c r="J4694">
        <v>39.4</v>
      </c>
      <c r="K4694">
        <v>8.5666666666666593</v>
      </c>
      <c r="L4694">
        <v>414</v>
      </c>
      <c r="M4694" t="s">
        <v>1157</v>
      </c>
      <c r="O4694">
        <v>2015</v>
      </c>
      <c r="P4694">
        <v>2015</v>
      </c>
      <c r="Q4694" t="s">
        <v>3311</v>
      </c>
      <c r="R4694">
        <v>14</v>
      </c>
      <c r="S4694">
        <v>40</v>
      </c>
      <c r="T4694">
        <v>20</v>
      </c>
      <c r="U4694" s="21" t="s">
        <v>3314</v>
      </c>
      <c r="V4694" s="9" t="s">
        <v>1201</v>
      </c>
      <c r="W4694" s="21">
        <v>90</v>
      </c>
      <c r="X4694" s="9" t="s">
        <v>1292</v>
      </c>
      <c r="Z4694">
        <v>12</v>
      </c>
      <c r="AD4694" t="s">
        <v>1165</v>
      </c>
      <c r="AF4694" t="s">
        <v>1165</v>
      </c>
      <c r="AI4694" s="21" t="s">
        <v>153</v>
      </c>
      <c r="AJ4694" s="21" t="s">
        <v>1148</v>
      </c>
      <c r="AK4694" s="21">
        <v>94.356999999999999</v>
      </c>
      <c r="AL4694" s="21" t="s">
        <v>1277</v>
      </c>
      <c r="AM4694">
        <f>98.576-90.137</f>
        <v>8.438999999999993</v>
      </c>
      <c r="AN4694" s="21">
        <v>4</v>
      </c>
      <c r="AO4694" s="21">
        <v>30</v>
      </c>
      <c r="AP4694">
        <v>90</v>
      </c>
      <c r="AQ4694" t="s">
        <v>3315</v>
      </c>
      <c r="AR4694" s="21" t="s">
        <v>1207</v>
      </c>
      <c r="AS4694" t="s">
        <v>3316</v>
      </c>
    </row>
    <row r="4695" spans="1:45" x14ac:dyDescent="0.2">
      <c r="A4695" t="s">
        <v>3320</v>
      </c>
      <c r="B4695" s="21" t="s">
        <v>1146</v>
      </c>
      <c r="C4695" s="21" t="s">
        <v>1149</v>
      </c>
      <c r="D4695" t="s">
        <v>3308</v>
      </c>
      <c r="E4695" t="s">
        <v>3309</v>
      </c>
      <c r="F4695" s="16" t="s">
        <v>3310</v>
      </c>
      <c r="G4695" s="27" t="s">
        <v>153</v>
      </c>
      <c r="H4695" s="27" t="s">
        <v>1165</v>
      </c>
      <c r="I4695" s="27" t="s">
        <v>3319</v>
      </c>
      <c r="J4695">
        <v>39.4</v>
      </c>
      <c r="K4695">
        <v>8.5666666666666593</v>
      </c>
      <c r="L4695">
        <v>414</v>
      </c>
      <c r="M4695" t="s">
        <v>1157</v>
      </c>
      <c r="O4695">
        <v>2015</v>
      </c>
      <c r="P4695">
        <v>2015</v>
      </c>
      <c r="Q4695" t="s">
        <v>3311</v>
      </c>
      <c r="R4695">
        <v>14</v>
      </c>
      <c r="S4695">
        <v>40</v>
      </c>
      <c r="T4695">
        <v>20</v>
      </c>
      <c r="U4695" s="21" t="s">
        <v>3314</v>
      </c>
      <c r="V4695" s="9" t="s">
        <v>1201</v>
      </c>
      <c r="W4695" s="21">
        <v>90</v>
      </c>
      <c r="X4695" s="9" t="s">
        <v>1201</v>
      </c>
      <c r="Z4695">
        <v>12</v>
      </c>
      <c r="AD4695" t="s">
        <v>1165</v>
      </c>
      <c r="AF4695" t="s">
        <v>1165</v>
      </c>
      <c r="AI4695" s="21" t="s">
        <v>153</v>
      </c>
      <c r="AJ4695" s="21" t="s">
        <v>1148</v>
      </c>
      <c r="AK4695" s="21">
        <v>72.099000000000004</v>
      </c>
      <c r="AL4695" s="21" t="s">
        <v>1277</v>
      </c>
      <c r="AM4695">
        <f>83.703-60.285</f>
        <v>23.418000000000006</v>
      </c>
      <c r="AN4695" s="21">
        <v>4</v>
      </c>
      <c r="AO4695" s="21">
        <v>30</v>
      </c>
      <c r="AP4695">
        <v>90</v>
      </c>
      <c r="AQ4695" t="s">
        <v>3315</v>
      </c>
      <c r="AR4695" s="21" t="s">
        <v>1207</v>
      </c>
      <c r="AS4695" t="s">
        <v>3316</v>
      </c>
    </row>
    <row r="4696" spans="1:45" x14ac:dyDescent="0.2">
      <c r="A4696" t="s">
        <v>3320</v>
      </c>
      <c r="B4696" s="21" t="s">
        <v>1146</v>
      </c>
      <c r="C4696" s="21" t="s">
        <v>1149</v>
      </c>
      <c r="D4696" t="s">
        <v>3308</v>
      </c>
      <c r="E4696" t="s">
        <v>3309</v>
      </c>
      <c r="F4696" s="16" t="s">
        <v>3310</v>
      </c>
      <c r="G4696" s="27" t="s">
        <v>153</v>
      </c>
      <c r="H4696" s="27" t="s">
        <v>1165</v>
      </c>
      <c r="I4696" s="27" t="s">
        <v>3319</v>
      </c>
      <c r="J4696">
        <v>39.4</v>
      </c>
      <c r="K4696">
        <v>8.5666666666666593</v>
      </c>
      <c r="L4696">
        <v>414</v>
      </c>
      <c r="M4696" t="s">
        <v>1157</v>
      </c>
      <c r="O4696">
        <v>2015</v>
      </c>
      <c r="P4696">
        <v>2015</v>
      </c>
      <c r="Q4696" t="s">
        <v>3311</v>
      </c>
      <c r="R4696">
        <v>14</v>
      </c>
      <c r="S4696">
        <v>40</v>
      </c>
      <c r="T4696">
        <v>20</v>
      </c>
      <c r="U4696" s="21" t="s">
        <v>3314</v>
      </c>
      <c r="V4696" s="9" t="s">
        <v>1201</v>
      </c>
      <c r="W4696" s="21">
        <v>90</v>
      </c>
      <c r="X4696" s="9" t="s">
        <v>1293</v>
      </c>
      <c r="Z4696">
        <v>12</v>
      </c>
      <c r="AD4696" t="s">
        <v>1165</v>
      </c>
      <c r="AF4696" t="s">
        <v>1165</v>
      </c>
      <c r="AI4696" s="21" t="s">
        <v>153</v>
      </c>
      <c r="AJ4696" s="21" t="s">
        <v>1148</v>
      </c>
      <c r="AK4696" s="21">
        <v>37.341999999999999</v>
      </c>
      <c r="AL4696" s="21" t="s">
        <v>1277</v>
      </c>
      <c r="AM4696">
        <f>60.285-14.715</f>
        <v>45.569999999999993</v>
      </c>
      <c r="AN4696" s="21">
        <v>4</v>
      </c>
      <c r="AO4696" s="21">
        <v>30</v>
      </c>
      <c r="AP4696">
        <v>90</v>
      </c>
      <c r="AQ4696" t="s">
        <v>3315</v>
      </c>
      <c r="AR4696" s="21" t="s">
        <v>1207</v>
      </c>
      <c r="AS4696" t="s">
        <v>3316</v>
      </c>
    </row>
    <row r="4697" spans="1:45" x14ac:dyDescent="0.2">
      <c r="A4697" t="s">
        <v>3320</v>
      </c>
      <c r="B4697" s="21" t="s">
        <v>1146</v>
      </c>
      <c r="C4697" s="21" t="s">
        <v>1149</v>
      </c>
      <c r="D4697" t="s">
        <v>3308</v>
      </c>
      <c r="E4697" t="s">
        <v>3309</v>
      </c>
      <c r="F4697" s="16" t="s">
        <v>3310</v>
      </c>
      <c r="G4697" s="27" t="s">
        <v>153</v>
      </c>
      <c r="H4697" s="27" t="s">
        <v>1165</v>
      </c>
      <c r="I4697" s="27" t="s">
        <v>3319</v>
      </c>
      <c r="J4697">
        <v>39.4</v>
      </c>
      <c r="K4697">
        <v>8.5666666666666593</v>
      </c>
      <c r="L4697">
        <v>414</v>
      </c>
      <c r="M4697" t="s">
        <v>1157</v>
      </c>
      <c r="O4697">
        <v>2015</v>
      </c>
      <c r="P4697">
        <v>2015</v>
      </c>
      <c r="Q4697" t="s">
        <v>3311</v>
      </c>
      <c r="R4697">
        <v>14</v>
      </c>
      <c r="S4697">
        <v>40</v>
      </c>
      <c r="T4697">
        <v>20</v>
      </c>
      <c r="U4697" s="21" t="s">
        <v>3314</v>
      </c>
      <c r="V4697" s="9" t="s">
        <v>1201</v>
      </c>
      <c r="W4697" s="21">
        <v>90</v>
      </c>
      <c r="X4697" s="9" t="s">
        <v>3312</v>
      </c>
      <c r="Z4697">
        <v>12</v>
      </c>
      <c r="AD4697" t="s">
        <v>1165</v>
      </c>
      <c r="AF4697" t="s">
        <v>1165</v>
      </c>
      <c r="AI4697" s="21" t="s">
        <v>153</v>
      </c>
      <c r="AJ4697" s="21" t="s">
        <v>1148</v>
      </c>
      <c r="AK4697" s="21">
        <v>88.290999999999997</v>
      </c>
      <c r="AL4697" s="21" t="s">
        <v>1277</v>
      </c>
      <c r="AM4697">
        <f>98.365-78.534</f>
        <v>19.830999999999989</v>
      </c>
      <c r="AN4697" s="21">
        <v>4</v>
      </c>
      <c r="AO4697" s="21">
        <v>30</v>
      </c>
      <c r="AP4697">
        <v>90</v>
      </c>
      <c r="AQ4697" t="s">
        <v>3315</v>
      </c>
      <c r="AR4697" s="21" t="s">
        <v>1207</v>
      </c>
      <c r="AS4697" t="s">
        <v>3316</v>
      </c>
    </row>
    <row r="4698" spans="1:45" x14ac:dyDescent="0.2">
      <c r="A4698" t="s">
        <v>3320</v>
      </c>
      <c r="B4698" s="21" t="s">
        <v>1146</v>
      </c>
      <c r="C4698" s="21" t="s">
        <v>1149</v>
      </c>
      <c r="D4698" t="s">
        <v>3308</v>
      </c>
      <c r="E4698" t="s">
        <v>3309</v>
      </c>
      <c r="F4698" s="16" t="s">
        <v>3310</v>
      </c>
      <c r="G4698" s="27" t="s">
        <v>153</v>
      </c>
      <c r="H4698" s="27" t="s">
        <v>1165</v>
      </c>
      <c r="I4698" s="27" t="s">
        <v>3319</v>
      </c>
      <c r="J4698">
        <v>39.4</v>
      </c>
      <c r="K4698">
        <v>8.5666666666666593</v>
      </c>
      <c r="L4698">
        <v>414</v>
      </c>
      <c r="M4698" t="s">
        <v>1157</v>
      </c>
      <c r="O4698">
        <v>2015</v>
      </c>
      <c r="P4698">
        <v>2015</v>
      </c>
      <c r="Q4698" t="s">
        <v>3311</v>
      </c>
      <c r="R4698">
        <v>14</v>
      </c>
      <c r="S4698">
        <v>40</v>
      </c>
      <c r="T4698">
        <v>20</v>
      </c>
      <c r="U4698" s="21" t="s">
        <v>1151</v>
      </c>
      <c r="W4698" s="21"/>
      <c r="X4698" s="9" t="s">
        <v>1217</v>
      </c>
      <c r="Z4698">
        <v>12</v>
      </c>
      <c r="AD4698" t="s">
        <v>1165</v>
      </c>
      <c r="AF4698" t="s">
        <v>1165</v>
      </c>
      <c r="AI4698" s="21" t="s">
        <v>153</v>
      </c>
      <c r="AJ4698" s="21" t="s">
        <v>1148</v>
      </c>
      <c r="AK4698" s="21">
        <v>50</v>
      </c>
      <c r="AL4698" s="21"/>
      <c r="AN4698" s="21">
        <v>4</v>
      </c>
      <c r="AO4698" s="21">
        <v>30</v>
      </c>
      <c r="AP4698" s="21">
        <v>28.402999999999999</v>
      </c>
      <c r="AQ4698" t="s">
        <v>3315</v>
      </c>
      <c r="AR4698" s="21" t="s">
        <v>1262</v>
      </c>
    </row>
    <row r="4699" spans="1:45" x14ac:dyDescent="0.2">
      <c r="A4699" t="s">
        <v>3320</v>
      </c>
      <c r="B4699" s="21" t="s">
        <v>1146</v>
      </c>
      <c r="C4699" s="21" t="s">
        <v>1149</v>
      </c>
      <c r="D4699" t="s">
        <v>3308</v>
      </c>
      <c r="E4699" t="s">
        <v>3309</v>
      </c>
      <c r="F4699" s="16" t="s">
        <v>3310</v>
      </c>
      <c r="G4699" s="27" t="s">
        <v>153</v>
      </c>
      <c r="H4699" s="27" t="s">
        <v>1165</v>
      </c>
      <c r="I4699" s="27" t="s">
        <v>3319</v>
      </c>
      <c r="J4699">
        <v>39.4</v>
      </c>
      <c r="K4699">
        <v>8.5666666666666593</v>
      </c>
      <c r="L4699">
        <v>414</v>
      </c>
      <c r="M4699" t="s">
        <v>1157</v>
      </c>
      <c r="O4699">
        <v>2015</v>
      </c>
      <c r="P4699">
        <v>2015</v>
      </c>
      <c r="Q4699" t="s">
        <v>3311</v>
      </c>
      <c r="R4699">
        <v>14</v>
      </c>
      <c r="S4699">
        <v>40</v>
      </c>
      <c r="T4699">
        <v>20</v>
      </c>
      <c r="U4699" s="21" t="s">
        <v>1151</v>
      </c>
      <c r="W4699" s="21"/>
      <c r="X4699" s="9" t="s">
        <v>1290</v>
      </c>
      <c r="Z4699">
        <v>12</v>
      </c>
      <c r="AD4699" t="s">
        <v>1165</v>
      </c>
      <c r="AF4699" t="s">
        <v>1165</v>
      </c>
      <c r="AI4699" s="21" t="s">
        <v>153</v>
      </c>
      <c r="AJ4699" s="21" t="s">
        <v>1148</v>
      </c>
      <c r="AK4699" s="21">
        <v>50</v>
      </c>
      <c r="AL4699" s="21"/>
      <c r="AN4699" s="21">
        <v>4</v>
      </c>
      <c r="AO4699" s="21">
        <v>30</v>
      </c>
      <c r="AP4699" s="21">
        <v>13.587999999999999</v>
      </c>
      <c r="AQ4699" t="s">
        <v>3315</v>
      </c>
      <c r="AR4699" s="21" t="s">
        <v>1262</v>
      </c>
    </row>
    <row r="4700" spans="1:45" x14ac:dyDescent="0.2">
      <c r="A4700" t="s">
        <v>3320</v>
      </c>
      <c r="B4700" s="21" t="s">
        <v>1146</v>
      </c>
      <c r="C4700" s="21" t="s">
        <v>1149</v>
      </c>
      <c r="D4700" t="s">
        <v>3308</v>
      </c>
      <c r="E4700" t="s">
        <v>3309</v>
      </c>
      <c r="F4700" s="16" t="s">
        <v>3310</v>
      </c>
      <c r="G4700" s="27" t="s">
        <v>153</v>
      </c>
      <c r="H4700" s="27" t="s">
        <v>1165</v>
      </c>
      <c r="I4700" s="27" t="s">
        <v>3319</v>
      </c>
      <c r="J4700">
        <v>39.4</v>
      </c>
      <c r="K4700">
        <v>8.5666666666666593</v>
      </c>
      <c r="L4700">
        <v>414</v>
      </c>
      <c r="M4700" t="s">
        <v>1157</v>
      </c>
      <c r="O4700">
        <v>2015</v>
      </c>
      <c r="P4700">
        <v>2015</v>
      </c>
      <c r="Q4700" t="s">
        <v>3311</v>
      </c>
      <c r="R4700">
        <v>14</v>
      </c>
      <c r="S4700">
        <v>40</v>
      </c>
      <c r="T4700">
        <v>20</v>
      </c>
      <c r="U4700" s="21" t="s">
        <v>1151</v>
      </c>
      <c r="W4700" s="21"/>
      <c r="X4700" s="9" t="s">
        <v>1291</v>
      </c>
      <c r="Z4700">
        <v>12</v>
      </c>
      <c r="AD4700" t="s">
        <v>1165</v>
      </c>
      <c r="AF4700" t="s">
        <v>1165</v>
      </c>
      <c r="AI4700" s="21" t="s">
        <v>153</v>
      </c>
      <c r="AJ4700" s="21" t="s">
        <v>1148</v>
      </c>
      <c r="AK4700" s="21">
        <v>50</v>
      </c>
      <c r="AL4700" s="21"/>
      <c r="AN4700" s="21">
        <v>4</v>
      </c>
      <c r="AO4700" s="21">
        <v>30</v>
      </c>
      <c r="AP4700" s="21">
        <v>10.994999999999999</v>
      </c>
      <c r="AQ4700" t="s">
        <v>3315</v>
      </c>
      <c r="AR4700" s="21" t="s">
        <v>1262</v>
      </c>
    </row>
    <row r="4701" spans="1:45" x14ac:dyDescent="0.2">
      <c r="A4701" t="s">
        <v>3320</v>
      </c>
      <c r="B4701" s="21" t="s">
        <v>1146</v>
      </c>
      <c r="C4701" s="21" t="s">
        <v>1149</v>
      </c>
      <c r="D4701" t="s">
        <v>3308</v>
      </c>
      <c r="E4701" t="s">
        <v>3309</v>
      </c>
      <c r="F4701" s="16" t="s">
        <v>3310</v>
      </c>
      <c r="G4701" s="27" t="s">
        <v>153</v>
      </c>
      <c r="H4701" s="27" t="s">
        <v>1165</v>
      </c>
      <c r="I4701" s="27" t="s">
        <v>3319</v>
      </c>
      <c r="J4701">
        <v>39.4</v>
      </c>
      <c r="K4701">
        <v>8.5666666666666593</v>
      </c>
      <c r="L4701">
        <v>414</v>
      </c>
      <c r="M4701" t="s">
        <v>1157</v>
      </c>
      <c r="O4701">
        <v>2015</v>
      </c>
      <c r="P4701">
        <v>2015</v>
      </c>
      <c r="Q4701" t="s">
        <v>3311</v>
      </c>
      <c r="R4701">
        <v>14</v>
      </c>
      <c r="S4701">
        <v>40</v>
      </c>
      <c r="T4701">
        <v>20</v>
      </c>
      <c r="U4701" s="21" t="s">
        <v>1151</v>
      </c>
      <c r="W4701" s="21"/>
      <c r="X4701" s="9" t="s">
        <v>1292</v>
      </c>
      <c r="Z4701">
        <v>12</v>
      </c>
      <c r="AD4701" t="s">
        <v>1165</v>
      </c>
      <c r="AF4701" t="s">
        <v>1165</v>
      </c>
      <c r="AI4701" s="21" t="s">
        <v>153</v>
      </c>
      <c r="AJ4701" s="21" t="s">
        <v>1148</v>
      </c>
      <c r="AK4701" s="21">
        <v>50</v>
      </c>
      <c r="AL4701" s="21"/>
      <c r="AN4701" s="21">
        <v>4</v>
      </c>
      <c r="AO4701" s="21">
        <v>30</v>
      </c>
      <c r="AP4701" s="21">
        <v>13.587999999999999</v>
      </c>
      <c r="AQ4701" t="s">
        <v>3315</v>
      </c>
      <c r="AR4701" s="21" t="s">
        <v>1262</v>
      </c>
    </row>
    <row r="4702" spans="1:45" x14ac:dyDescent="0.2">
      <c r="A4702" t="s">
        <v>3320</v>
      </c>
      <c r="B4702" s="21" t="s">
        <v>1146</v>
      </c>
      <c r="C4702" s="21" t="s">
        <v>1149</v>
      </c>
      <c r="D4702" t="s">
        <v>3308</v>
      </c>
      <c r="E4702" t="s">
        <v>3309</v>
      </c>
      <c r="F4702" s="16" t="s">
        <v>3310</v>
      </c>
      <c r="G4702" s="27" t="s">
        <v>153</v>
      </c>
      <c r="H4702" s="27" t="s">
        <v>1165</v>
      </c>
      <c r="I4702" s="27" t="s">
        <v>3319</v>
      </c>
      <c r="J4702">
        <v>39.4</v>
      </c>
      <c r="K4702">
        <v>8.5666666666666593</v>
      </c>
      <c r="L4702">
        <v>414</v>
      </c>
      <c r="M4702" t="s">
        <v>1157</v>
      </c>
      <c r="O4702">
        <v>2015</v>
      </c>
      <c r="P4702">
        <v>2015</v>
      </c>
      <c r="Q4702" t="s">
        <v>3311</v>
      </c>
      <c r="R4702">
        <v>14</v>
      </c>
      <c r="S4702">
        <v>40</v>
      </c>
      <c r="T4702">
        <v>20</v>
      </c>
      <c r="U4702" s="21" t="s">
        <v>1151</v>
      </c>
      <c r="W4702" s="21"/>
      <c r="X4702" s="9" t="s">
        <v>1201</v>
      </c>
      <c r="Z4702">
        <v>12</v>
      </c>
      <c r="AD4702" t="s">
        <v>1165</v>
      </c>
      <c r="AF4702" t="s">
        <v>1165</v>
      </c>
      <c r="AI4702" s="21" t="s">
        <v>153</v>
      </c>
      <c r="AJ4702" s="21" t="s">
        <v>1148</v>
      </c>
      <c r="AK4702" s="21">
        <v>50</v>
      </c>
      <c r="AL4702" s="21"/>
      <c r="AN4702" s="21">
        <v>4</v>
      </c>
      <c r="AO4702" s="21">
        <v>30</v>
      </c>
      <c r="AP4702" s="21">
        <v>22.847000000000001</v>
      </c>
      <c r="AQ4702" t="s">
        <v>3315</v>
      </c>
      <c r="AR4702" s="21" t="s">
        <v>1262</v>
      </c>
    </row>
    <row r="4703" spans="1:45" x14ac:dyDescent="0.2">
      <c r="A4703" t="s">
        <v>3320</v>
      </c>
      <c r="B4703" s="21" t="s">
        <v>1146</v>
      </c>
      <c r="C4703" s="21" t="s">
        <v>1149</v>
      </c>
      <c r="D4703" t="s">
        <v>3308</v>
      </c>
      <c r="E4703" t="s">
        <v>3309</v>
      </c>
      <c r="F4703" s="16" t="s">
        <v>3310</v>
      </c>
      <c r="G4703" s="27" t="s">
        <v>153</v>
      </c>
      <c r="H4703" s="27" t="s">
        <v>1165</v>
      </c>
      <c r="I4703" s="27" t="s">
        <v>3319</v>
      </c>
      <c r="J4703">
        <v>39.4</v>
      </c>
      <c r="K4703">
        <v>8.5666666666666593</v>
      </c>
      <c r="L4703">
        <v>414</v>
      </c>
      <c r="M4703" t="s">
        <v>1157</v>
      </c>
      <c r="O4703">
        <v>2015</v>
      </c>
      <c r="P4703">
        <v>2015</v>
      </c>
      <c r="Q4703" t="s">
        <v>3311</v>
      </c>
      <c r="R4703">
        <v>14</v>
      </c>
      <c r="S4703">
        <v>40</v>
      </c>
      <c r="T4703">
        <v>20</v>
      </c>
      <c r="U4703" s="21" t="s">
        <v>1151</v>
      </c>
      <c r="W4703" s="21"/>
      <c r="X4703" s="9" t="s">
        <v>1293</v>
      </c>
      <c r="Z4703">
        <v>12</v>
      </c>
      <c r="AD4703" t="s">
        <v>1165</v>
      </c>
      <c r="AF4703" t="s">
        <v>1165</v>
      </c>
      <c r="AI4703" s="21" t="s">
        <v>153</v>
      </c>
      <c r="AJ4703" s="21" t="s">
        <v>1148</v>
      </c>
      <c r="AK4703" s="21">
        <v>50</v>
      </c>
      <c r="AL4703" s="21"/>
      <c r="AN4703" s="21">
        <v>4</v>
      </c>
      <c r="AO4703" s="21">
        <v>30</v>
      </c>
      <c r="AP4703" s="21">
        <v>62.106000000000002</v>
      </c>
      <c r="AQ4703" t="s">
        <v>3315</v>
      </c>
      <c r="AR4703" s="21" t="s">
        <v>1262</v>
      </c>
    </row>
    <row r="4704" spans="1:45" x14ac:dyDescent="0.2">
      <c r="A4704" t="s">
        <v>3320</v>
      </c>
      <c r="B4704" s="21" t="s">
        <v>1146</v>
      </c>
      <c r="C4704" s="21" t="s">
        <v>1149</v>
      </c>
      <c r="D4704" t="s">
        <v>3308</v>
      </c>
      <c r="E4704" t="s">
        <v>3309</v>
      </c>
      <c r="F4704" s="16" t="s">
        <v>3310</v>
      </c>
      <c r="G4704" s="27" t="s">
        <v>153</v>
      </c>
      <c r="H4704" s="27" t="s">
        <v>1165</v>
      </c>
      <c r="I4704" s="27" t="s">
        <v>3319</v>
      </c>
      <c r="J4704">
        <v>39.4</v>
      </c>
      <c r="K4704">
        <v>8.5666666666666593</v>
      </c>
      <c r="L4704">
        <v>414</v>
      </c>
      <c r="M4704" t="s">
        <v>1157</v>
      </c>
      <c r="O4704">
        <v>2015</v>
      </c>
      <c r="P4704">
        <v>2015</v>
      </c>
      <c r="Q4704" t="s">
        <v>3311</v>
      </c>
      <c r="R4704">
        <v>14</v>
      </c>
      <c r="S4704">
        <v>40</v>
      </c>
      <c r="T4704">
        <v>20</v>
      </c>
      <c r="U4704" s="21" t="s">
        <v>1151</v>
      </c>
      <c r="W4704" s="21"/>
      <c r="X4704" s="9" t="s">
        <v>3312</v>
      </c>
      <c r="Z4704">
        <v>12</v>
      </c>
      <c r="AD4704" t="s">
        <v>1165</v>
      </c>
      <c r="AF4704" t="s">
        <v>1165</v>
      </c>
      <c r="AI4704" s="21" t="s">
        <v>153</v>
      </c>
      <c r="AJ4704" s="21" t="s">
        <v>1148</v>
      </c>
      <c r="AK4704" s="21">
        <v>50</v>
      </c>
      <c r="AL4704" s="21"/>
      <c r="AN4704" s="21">
        <v>4</v>
      </c>
      <c r="AO4704" s="21">
        <v>30</v>
      </c>
      <c r="AP4704" s="21">
        <v>25.068999999999999</v>
      </c>
      <c r="AQ4704" t="s">
        <v>3315</v>
      </c>
      <c r="AR4704" s="21" t="s">
        <v>1262</v>
      </c>
    </row>
    <row r="4705" spans="1:45" x14ac:dyDescent="0.2">
      <c r="A4705" t="s">
        <v>3320</v>
      </c>
      <c r="B4705" s="21" t="s">
        <v>1146</v>
      </c>
      <c r="C4705" s="21" t="s">
        <v>1149</v>
      </c>
      <c r="D4705" t="s">
        <v>3308</v>
      </c>
      <c r="E4705" t="s">
        <v>3309</v>
      </c>
      <c r="F4705" s="16" t="s">
        <v>3310</v>
      </c>
      <c r="G4705" s="27" t="s">
        <v>153</v>
      </c>
      <c r="H4705" s="27" t="s">
        <v>1165</v>
      </c>
      <c r="I4705" s="27" t="s">
        <v>3319</v>
      </c>
      <c r="J4705">
        <v>39.4</v>
      </c>
      <c r="K4705">
        <v>8.5666666666666593</v>
      </c>
      <c r="L4705">
        <v>414</v>
      </c>
      <c r="M4705" t="s">
        <v>1157</v>
      </c>
      <c r="O4705">
        <v>2015</v>
      </c>
      <c r="P4705">
        <v>2015</v>
      </c>
      <c r="Q4705" t="s">
        <v>3311</v>
      </c>
      <c r="R4705">
        <v>14</v>
      </c>
      <c r="S4705">
        <v>40</v>
      </c>
      <c r="T4705">
        <v>20</v>
      </c>
      <c r="U4705" s="21" t="s">
        <v>3314</v>
      </c>
      <c r="V4705" s="9" t="s">
        <v>1201</v>
      </c>
      <c r="W4705" s="21">
        <v>90</v>
      </c>
      <c r="X4705" s="9" t="s">
        <v>1217</v>
      </c>
      <c r="Z4705">
        <v>12</v>
      </c>
      <c r="AD4705" t="s">
        <v>1165</v>
      </c>
      <c r="AF4705" t="s">
        <v>1165</v>
      </c>
      <c r="AI4705" s="21" t="s">
        <v>153</v>
      </c>
      <c r="AJ4705" s="21" t="s">
        <v>1148</v>
      </c>
      <c r="AK4705" s="21">
        <v>50</v>
      </c>
      <c r="AL4705" s="21"/>
      <c r="AN4705" s="21">
        <v>4</v>
      </c>
      <c r="AO4705" s="21">
        <v>30</v>
      </c>
      <c r="AP4705" s="21">
        <v>29.699000000000002</v>
      </c>
      <c r="AQ4705" t="s">
        <v>3315</v>
      </c>
      <c r="AR4705" s="21" t="s">
        <v>1262</v>
      </c>
      <c r="AS4705" t="s">
        <v>3316</v>
      </c>
    </row>
    <row r="4706" spans="1:45" x14ac:dyDescent="0.2">
      <c r="A4706" t="s">
        <v>3320</v>
      </c>
      <c r="B4706" s="21" t="s">
        <v>1146</v>
      </c>
      <c r="C4706" s="21" t="s">
        <v>1149</v>
      </c>
      <c r="D4706" t="s">
        <v>3308</v>
      </c>
      <c r="E4706" t="s">
        <v>3309</v>
      </c>
      <c r="F4706" s="16" t="s">
        <v>3310</v>
      </c>
      <c r="G4706" s="27" t="s">
        <v>153</v>
      </c>
      <c r="H4706" s="27" t="s">
        <v>1165</v>
      </c>
      <c r="I4706" s="27" t="s">
        <v>3319</v>
      </c>
      <c r="J4706">
        <v>39.4</v>
      </c>
      <c r="K4706">
        <v>8.5666666666666593</v>
      </c>
      <c r="L4706">
        <v>414</v>
      </c>
      <c r="M4706" t="s">
        <v>1157</v>
      </c>
      <c r="O4706">
        <v>2015</v>
      </c>
      <c r="P4706">
        <v>2015</v>
      </c>
      <c r="Q4706" t="s">
        <v>3311</v>
      </c>
      <c r="R4706">
        <v>14</v>
      </c>
      <c r="S4706">
        <v>40</v>
      </c>
      <c r="T4706">
        <v>20</v>
      </c>
      <c r="U4706" s="21" t="s">
        <v>3314</v>
      </c>
      <c r="V4706" s="9" t="s">
        <v>1201</v>
      </c>
      <c r="W4706" s="21">
        <v>90</v>
      </c>
      <c r="X4706" s="9" t="s">
        <v>1291</v>
      </c>
      <c r="Z4706">
        <v>12</v>
      </c>
      <c r="AD4706" t="s">
        <v>1165</v>
      </c>
      <c r="AF4706" t="s">
        <v>1165</v>
      </c>
      <c r="AI4706" s="21" t="s">
        <v>153</v>
      </c>
      <c r="AJ4706" s="21" t="s">
        <v>1148</v>
      </c>
      <c r="AK4706" s="21">
        <v>50</v>
      </c>
      <c r="AL4706" s="21"/>
      <c r="AN4706" s="21">
        <v>4</v>
      </c>
      <c r="AO4706" s="21">
        <v>30</v>
      </c>
      <c r="AP4706" s="21">
        <v>12.662000000000001</v>
      </c>
      <c r="AQ4706" t="s">
        <v>3315</v>
      </c>
      <c r="AR4706" s="21" t="s">
        <v>1262</v>
      </c>
      <c r="AS4706" t="s">
        <v>3316</v>
      </c>
    </row>
    <row r="4707" spans="1:45" x14ac:dyDescent="0.2">
      <c r="A4707" t="s">
        <v>3320</v>
      </c>
      <c r="B4707" s="21" t="s">
        <v>1146</v>
      </c>
      <c r="C4707" s="21" t="s">
        <v>1149</v>
      </c>
      <c r="D4707" t="s">
        <v>3308</v>
      </c>
      <c r="E4707" t="s">
        <v>3309</v>
      </c>
      <c r="F4707" s="16" t="s">
        <v>3310</v>
      </c>
      <c r="G4707" s="27" t="s">
        <v>153</v>
      </c>
      <c r="H4707" s="27" t="s">
        <v>1165</v>
      </c>
      <c r="I4707" s="27" t="s">
        <v>3319</v>
      </c>
      <c r="J4707">
        <v>39.4</v>
      </c>
      <c r="K4707">
        <v>8.5666666666666593</v>
      </c>
      <c r="L4707">
        <v>414</v>
      </c>
      <c r="M4707" t="s">
        <v>1157</v>
      </c>
      <c r="O4707">
        <v>2015</v>
      </c>
      <c r="P4707">
        <v>2015</v>
      </c>
      <c r="Q4707" t="s">
        <v>3311</v>
      </c>
      <c r="R4707">
        <v>14</v>
      </c>
      <c r="S4707">
        <v>40</v>
      </c>
      <c r="T4707">
        <v>20</v>
      </c>
      <c r="U4707" s="21" t="s">
        <v>3314</v>
      </c>
      <c r="V4707" s="9" t="s">
        <v>1201</v>
      </c>
      <c r="W4707" s="21">
        <v>90</v>
      </c>
      <c r="X4707" s="9" t="s">
        <v>1292</v>
      </c>
      <c r="Z4707">
        <v>12</v>
      </c>
      <c r="AD4707" t="s">
        <v>1165</v>
      </c>
      <c r="AF4707" t="s">
        <v>1165</v>
      </c>
      <c r="AI4707" s="21" t="s">
        <v>153</v>
      </c>
      <c r="AJ4707" s="21" t="s">
        <v>1148</v>
      </c>
      <c r="AK4707" s="21">
        <v>50</v>
      </c>
      <c r="AL4707" s="21"/>
      <c r="AN4707" s="21">
        <v>4</v>
      </c>
      <c r="AO4707" s="21">
        <v>30</v>
      </c>
      <c r="AP4707" s="21">
        <v>14.513999999999999</v>
      </c>
      <c r="AQ4707" t="s">
        <v>3315</v>
      </c>
      <c r="AR4707" s="21" t="s">
        <v>1262</v>
      </c>
      <c r="AS4707" t="s">
        <v>3316</v>
      </c>
    </row>
    <row r="4708" spans="1:45" x14ac:dyDescent="0.2">
      <c r="A4708" t="s">
        <v>3320</v>
      </c>
      <c r="B4708" s="21" t="s">
        <v>1146</v>
      </c>
      <c r="C4708" s="21" t="s">
        <v>1149</v>
      </c>
      <c r="D4708" t="s">
        <v>3308</v>
      </c>
      <c r="E4708" t="s">
        <v>3309</v>
      </c>
      <c r="F4708" s="16" t="s">
        <v>3310</v>
      </c>
      <c r="G4708" s="27" t="s">
        <v>153</v>
      </c>
      <c r="H4708" s="27" t="s">
        <v>1165</v>
      </c>
      <c r="I4708" s="27" t="s">
        <v>3319</v>
      </c>
      <c r="J4708">
        <v>39.4</v>
      </c>
      <c r="K4708">
        <v>8.5666666666666593</v>
      </c>
      <c r="L4708">
        <v>414</v>
      </c>
      <c r="M4708" t="s">
        <v>1157</v>
      </c>
      <c r="O4708">
        <v>2015</v>
      </c>
      <c r="P4708">
        <v>2015</v>
      </c>
      <c r="Q4708" t="s">
        <v>3311</v>
      </c>
      <c r="R4708">
        <v>14</v>
      </c>
      <c r="S4708">
        <v>40</v>
      </c>
      <c r="T4708">
        <v>20</v>
      </c>
      <c r="U4708" s="21" t="s">
        <v>3314</v>
      </c>
      <c r="V4708" s="9" t="s">
        <v>1201</v>
      </c>
      <c r="W4708" s="21">
        <v>90</v>
      </c>
      <c r="X4708" s="9" t="s">
        <v>1201</v>
      </c>
      <c r="Z4708">
        <v>12</v>
      </c>
      <c r="AD4708" t="s">
        <v>1165</v>
      </c>
      <c r="AF4708" t="s">
        <v>1165</v>
      </c>
      <c r="AI4708" s="21" t="s">
        <v>153</v>
      </c>
      <c r="AJ4708" s="21" t="s">
        <v>1148</v>
      </c>
      <c r="AK4708" s="21">
        <v>50</v>
      </c>
      <c r="AL4708" s="21"/>
      <c r="AN4708" s="21">
        <v>4</v>
      </c>
      <c r="AO4708" s="21">
        <v>30</v>
      </c>
      <c r="AP4708" s="21">
        <v>23.588000000000001</v>
      </c>
      <c r="AQ4708" t="s">
        <v>3315</v>
      </c>
      <c r="AR4708" s="21" t="s">
        <v>1262</v>
      </c>
      <c r="AS4708" t="s">
        <v>3316</v>
      </c>
    </row>
    <row r="4709" spans="1:45" ht="29" customHeight="1" x14ac:dyDescent="0.2">
      <c r="A4709" t="s">
        <v>3320</v>
      </c>
      <c r="B4709" s="21" t="s">
        <v>1146</v>
      </c>
      <c r="C4709" s="21" t="s">
        <v>1149</v>
      </c>
      <c r="D4709" t="s">
        <v>3308</v>
      </c>
      <c r="E4709" t="s">
        <v>3309</v>
      </c>
      <c r="F4709" s="16" t="s">
        <v>3310</v>
      </c>
      <c r="G4709" s="27" t="s">
        <v>153</v>
      </c>
      <c r="H4709" s="27" t="s">
        <v>1165</v>
      </c>
      <c r="I4709" s="27" t="s">
        <v>3319</v>
      </c>
      <c r="J4709">
        <v>39.4</v>
      </c>
      <c r="K4709">
        <v>8.5666666666666593</v>
      </c>
      <c r="L4709">
        <v>414</v>
      </c>
      <c r="M4709" t="s">
        <v>1157</v>
      </c>
      <c r="O4709">
        <v>2015</v>
      </c>
      <c r="P4709">
        <v>2015</v>
      </c>
      <c r="Q4709" t="s">
        <v>3311</v>
      </c>
      <c r="R4709">
        <v>14</v>
      </c>
      <c r="S4709">
        <v>40</v>
      </c>
      <c r="T4709">
        <v>20</v>
      </c>
      <c r="U4709" s="21" t="s">
        <v>3314</v>
      </c>
      <c r="V4709" s="9" t="s">
        <v>1201</v>
      </c>
      <c r="W4709" s="21">
        <v>90</v>
      </c>
      <c r="X4709" s="9" t="s">
        <v>3312</v>
      </c>
      <c r="Z4709">
        <v>12</v>
      </c>
      <c r="AD4709" t="s">
        <v>1165</v>
      </c>
      <c r="AF4709" t="s">
        <v>1165</v>
      </c>
      <c r="AI4709" s="21" t="s">
        <v>153</v>
      </c>
      <c r="AJ4709" s="21" t="s">
        <v>1148</v>
      </c>
      <c r="AK4709" s="21">
        <v>50</v>
      </c>
      <c r="AL4709" s="21"/>
      <c r="AN4709" s="21">
        <v>4</v>
      </c>
      <c r="AO4709" s="21">
        <v>30</v>
      </c>
      <c r="AP4709" s="21">
        <v>17.477</v>
      </c>
      <c r="AQ4709" t="s">
        <v>3315</v>
      </c>
      <c r="AR4709" s="21" t="s">
        <v>1262</v>
      </c>
      <c r="AS4709" t="s">
        <v>3316</v>
      </c>
    </row>
    <row r="4710" spans="1:45" x14ac:dyDescent="0.2">
      <c r="A4710" t="s">
        <v>3320</v>
      </c>
      <c r="B4710" s="21" t="s">
        <v>1146</v>
      </c>
      <c r="C4710" s="21" t="s">
        <v>1149</v>
      </c>
      <c r="D4710" t="s">
        <v>3308</v>
      </c>
      <c r="E4710" t="s">
        <v>3309</v>
      </c>
      <c r="F4710" s="16" t="s">
        <v>3310</v>
      </c>
      <c r="G4710" s="27" t="s">
        <v>153</v>
      </c>
      <c r="H4710" s="27" t="s">
        <v>1165</v>
      </c>
      <c r="I4710" s="27" t="s">
        <v>3318</v>
      </c>
      <c r="J4710">
        <v>40.0833333333333</v>
      </c>
      <c r="K4710">
        <v>9.5833333333333304</v>
      </c>
      <c r="L4710">
        <v>700</v>
      </c>
      <c r="M4710" t="s">
        <v>1157</v>
      </c>
      <c r="O4710">
        <v>2015</v>
      </c>
      <c r="P4710">
        <v>2015</v>
      </c>
      <c r="Q4710" t="s">
        <v>3311</v>
      </c>
      <c r="R4710">
        <v>14</v>
      </c>
      <c r="S4710">
        <v>40</v>
      </c>
      <c r="T4710">
        <v>20</v>
      </c>
      <c r="U4710" s="21" t="s">
        <v>1151</v>
      </c>
      <c r="W4710" s="21"/>
      <c r="X4710" s="9" t="s">
        <v>1290</v>
      </c>
      <c r="Z4710">
        <v>12</v>
      </c>
      <c r="AD4710" t="s">
        <v>1165</v>
      </c>
      <c r="AF4710" t="s">
        <v>1165</v>
      </c>
      <c r="AI4710" s="21" t="s">
        <v>153</v>
      </c>
      <c r="AJ4710" s="21" t="s">
        <v>1148</v>
      </c>
      <c r="AK4710" s="21">
        <v>50</v>
      </c>
      <c r="AL4710" s="21"/>
      <c r="AN4710" s="21">
        <v>4</v>
      </c>
      <c r="AO4710" s="21">
        <v>30</v>
      </c>
      <c r="AP4710" s="21">
        <v>9.3059999999999992</v>
      </c>
      <c r="AQ4710" t="s">
        <v>3315</v>
      </c>
      <c r="AR4710" s="21" t="s">
        <v>1262</v>
      </c>
    </row>
    <row r="4711" spans="1:45" x14ac:dyDescent="0.2">
      <c r="A4711" t="s">
        <v>3320</v>
      </c>
      <c r="B4711" s="21" t="s">
        <v>1146</v>
      </c>
      <c r="C4711" s="21" t="s">
        <v>1149</v>
      </c>
      <c r="D4711" t="s">
        <v>3308</v>
      </c>
      <c r="E4711" t="s">
        <v>3309</v>
      </c>
      <c r="F4711" s="16" t="s">
        <v>3310</v>
      </c>
      <c r="G4711" s="27" t="s">
        <v>153</v>
      </c>
      <c r="H4711" s="27" t="s">
        <v>1165</v>
      </c>
      <c r="I4711" s="27" t="s">
        <v>3318</v>
      </c>
      <c r="J4711">
        <v>40.0833333333333</v>
      </c>
      <c r="K4711">
        <v>9.5833333333333304</v>
      </c>
      <c r="L4711">
        <v>700</v>
      </c>
      <c r="M4711" t="s">
        <v>1157</v>
      </c>
      <c r="O4711">
        <v>2015</v>
      </c>
      <c r="P4711">
        <v>2015</v>
      </c>
      <c r="Q4711" t="s">
        <v>3311</v>
      </c>
      <c r="R4711">
        <v>14</v>
      </c>
      <c r="S4711">
        <v>40</v>
      </c>
      <c r="T4711">
        <v>20</v>
      </c>
      <c r="U4711" s="21" t="s">
        <v>1151</v>
      </c>
      <c r="W4711" s="21"/>
      <c r="X4711" s="9" t="s">
        <v>1292</v>
      </c>
      <c r="Z4711">
        <v>12</v>
      </c>
      <c r="AD4711" t="s">
        <v>1165</v>
      </c>
      <c r="AF4711" t="s">
        <v>1165</v>
      </c>
      <c r="AI4711" s="21" t="s">
        <v>153</v>
      </c>
      <c r="AJ4711" s="21" t="s">
        <v>1148</v>
      </c>
      <c r="AK4711" s="21">
        <v>50</v>
      </c>
      <c r="AL4711" s="21"/>
      <c r="AN4711" s="21">
        <v>4</v>
      </c>
      <c r="AO4711" s="21">
        <v>30</v>
      </c>
      <c r="AP4711" s="21">
        <v>3.9580000000000002</v>
      </c>
      <c r="AQ4711" t="s">
        <v>3315</v>
      </c>
      <c r="AR4711" s="21" t="s">
        <v>1262</v>
      </c>
    </row>
    <row r="4712" spans="1:45" x14ac:dyDescent="0.2">
      <c r="A4712" t="s">
        <v>3320</v>
      </c>
      <c r="B4712" s="21" t="s">
        <v>1146</v>
      </c>
      <c r="C4712" s="21" t="s">
        <v>1149</v>
      </c>
      <c r="D4712" t="s">
        <v>3308</v>
      </c>
      <c r="E4712" t="s">
        <v>3309</v>
      </c>
      <c r="F4712" s="16" t="s">
        <v>3310</v>
      </c>
      <c r="G4712" s="27" t="s">
        <v>153</v>
      </c>
      <c r="H4712" s="27" t="s">
        <v>1165</v>
      </c>
      <c r="I4712" s="27" t="s">
        <v>3318</v>
      </c>
      <c r="J4712">
        <v>40.0833333333333</v>
      </c>
      <c r="K4712">
        <v>9.5833333333333304</v>
      </c>
      <c r="L4712">
        <v>700</v>
      </c>
      <c r="M4712" t="s">
        <v>1157</v>
      </c>
      <c r="O4712">
        <v>2015</v>
      </c>
      <c r="P4712">
        <v>2015</v>
      </c>
      <c r="Q4712" t="s">
        <v>3311</v>
      </c>
      <c r="R4712">
        <v>14</v>
      </c>
      <c r="S4712">
        <v>40</v>
      </c>
      <c r="T4712">
        <v>20</v>
      </c>
      <c r="U4712" s="21" t="s">
        <v>1151</v>
      </c>
      <c r="W4712" s="21"/>
      <c r="X4712" s="9" t="s">
        <v>1201</v>
      </c>
      <c r="Z4712">
        <v>12</v>
      </c>
      <c r="AD4712" t="s">
        <v>1165</v>
      </c>
      <c r="AF4712" t="s">
        <v>1165</v>
      </c>
      <c r="AI4712" s="21" t="s">
        <v>153</v>
      </c>
      <c r="AJ4712" s="21" t="s">
        <v>1148</v>
      </c>
      <c r="AK4712" s="21">
        <v>50</v>
      </c>
      <c r="AL4712" s="21"/>
      <c r="AN4712" s="21">
        <v>4</v>
      </c>
      <c r="AO4712" s="21">
        <v>30</v>
      </c>
      <c r="AP4712" s="21">
        <v>9.5139999999999993</v>
      </c>
      <c r="AQ4712" t="s">
        <v>3315</v>
      </c>
      <c r="AR4712" s="21" t="s">
        <v>1262</v>
      </c>
    </row>
    <row r="4713" spans="1:45" x14ac:dyDescent="0.2">
      <c r="A4713" t="s">
        <v>3320</v>
      </c>
      <c r="B4713" s="21" t="s">
        <v>1146</v>
      </c>
      <c r="C4713" s="21" t="s">
        <v>1149</v>
      </c>
      <c r="D4713" t="s">
        <v>3308</v>
      </c>
      <c r="E4713" t="s">
        <v>3309</v>
      </c>
      <c r="F4713" s="16" t="s">
        <v>3310</v>
      </c>
      <c r="G4713" s="27" t="s">
        <v>153</v>
      </c>
      <c r="H4713" s="27" t="s">
        <v>1165</v>
      </c>
      <c r="I4713" s="27" t="s">
        <v>3318</v>
      </c>
      <c r="J4713">
        <v>40.0833333333333</v>
      </c>
      <c r="K4713">
        <v>9.5833333333333304</v>
      </c>
      <c r="L4713">
        <v>700</v>
      </c>
      <c r="M4713" t="s">
        <v>1157</v>
      </c>
      <c r="O4713">
        <v>2015</v>
      </c>
      <c r="P4713">
        <v>2015</v>
      </c>
      <c r="Q4713" t="s">
        <v>3311</v>
      </c>
      <c r="R4713">
        <v>14</v>
      </c>
      <c r="S4713">
        <v>40</v>
      </c>
      <c r="T4713">
        <v>20</v>
      </c>
      <c r="U4713" s="21" t="s">
        <v>1151</v>
      </c>
      <c r="W4713" s="21"/>
      <c r="X4713" s="9" t="s">
        <v>1293</v>
      </c>
      <c r="Z4713">
        <v>12</v>
      </c>
      <c r="AD4713" t="s">
        <v>1165</v>
      </c>
      <c r="AF4713" t="s">
        <v>1165</v>
      </c>
      <c r="AI4713" s="21" t="s">
        <v>153</v>
      </c>
      <c r="AJ4713" s="21" t="s">
        <v>1148</v>
      </c>
      <c r="AK4713" s="21">
        <v>50</v>
      </c>
      <c r="AL4713" s="21"/>
      <c r="AN4713" s="21">
        <v>4</v>
      </c>
      <c r="AO4713" s="21">
        <v>30</v>
      </c>
      <c r="AP4713" s="21">
        <v>33.773000000000003</v>
      </c>
      <c r="AQ4713" t="s">
        <v>3315</v>
      </c>
      <c r="AR4713" s="21" t="s">
        <v>1262</v>
      </c>
    </row>
    <row r="4714" spans="1:45" x14ac:dyDescent="0.2">
      <c r="A4714" t="s">
        <v>3320</v>
      </c>
      <c r="B4714" s="21" t="s">
        <v>1146</v>
      </c>
      <c r="C4714" s="21" t="s">
        <v>1149</v>
      </c>
      <c r="D4714" t="s">
        <v>3308</v>
      </c>
      <c r="E4714" t="s">
        <v>3309</v>
      </c>
      <c r="F4714" s="16" t="s">
        <v>3310</v>
      </c>
      <c r="G4714" s="27" t="s">
        <v>153</v>
      </c>
      <c r="H4714" s="27" t="s">
        <v>1165</v>
      </c>
      <c r="I4714" s="27" t="s">
        <v>3318</v>
      </c>
      <c r="J4714">
        <v>40.0833333333333</v>
      </c>
      <c r="K4714">
        <v>9.5833333333333304</v>
      </c>
      <c r="L4714">
        <v>700</v>
      </c>
      <c r="M4714" t="s">
        <v>1157</v>
      </c>
      <c r="O4714">
        <v>2015</v>
      </c>
      <c r="P4714">
        <v>2015</v>
      </c>
      <c r="Q4714" t="s">
        <v>3311</v>
      </c>
      <c r="R4714">
        <v>14</v>
      </c>
      <c r="S4714">
        <v>40</v>
      </c>
      <c r="T4714">
        <v>20</v>
      </c>
      <c r="U4714" s="21" t="s">
        <v>1151</v>
      </c>
      <c r="W4714" s="21"/>
      <c r="X4714" s="9" t="s">
        <v>3312</v>
      </c>
      <c r="Z4714">
        <v>12</v>
      </c>
      <c r="AD4714" t="s">
        <v>1165</v>
      </c>
      <c r="AF4714" t="s">
        <v>1165</v>
      </c>
      <c r="AI4714" s="21" t="s">
        <v>153</v>
      </c>
      <c r="AJ4714" s="21" t="s">
        <v>1148</v>
      </c>
      <c r="AK4714" s="21">
        <v>50</v>
      </c>
      <c r="AL4714" s="21"/>
      <c r="AN4714" s="21">
        <v>4</v>
      </c>
      <c r="AO4714" s="21">
        <v>30</v>
      </c>
      <c r="AP4714" s="21">
        <v>5.9950000000000001</v>
      </c>
      <c r="AQ4714" t="s">
        <v>3315</v>
      </c>
      <c r="AR4714" s="21" t="s">
        <v>1262</v>
      </c>
    </row>
    <row r="4715" spans="1:45" x14ac:dyDescent="0.2">
      <c r="A4715" t="s">
        <v>3320</v>
      </c>
      <c r="B4715" s="21" t="s">
        <v>1146</v>
      </c>
      <c r="C4715" s="21" t="s">
        <v>1149</v>
      </c>
      <c r="D4715" t="s">
        <v>3308</v>
      </c>
      <c r="E4715" t="s">
        <v>3309</v>
      </c>
      <c r="F4715" s="16" t="s">
        <v>3310</v>
      </c>
      <c r="G4715" s="27" t="s">
        <v>153</v>
      </c>
      <c r="H4715" s="27" t="s">
        <v>1165</v>
      </c>
      <c r="I4715" s="27" t="s">
        <v>3318</v>
      </c>
      <c r="J4715">
        <v>40.0833333333333</v>
      </c>
      <c r="K4715">
        <v>9.5833333333333304</v>
      </c>
      <c r="L4715">
        <v>700</v>
      </c>
      <c r="M4715" t="s">
        <v>1157</v>
      </c>
      <c r="O4715">
        <v>2015</v>
      </c>
      <c r="P4715">
        <v>2015</v>
      </c>
      <c r="Q4715" t="s">
        <v>3311</v>
      </c>
      <c r="R4715">
        <v>14</v>
      </c>
      <c r="S4715">
        <v>40</v>
      </c>
      <c r="T4715">
        <v>20</v>
      </c>
      <c r="U4715" s="21" t="s">
        <v>3314</v>
      </c>
      <c r="V4715" s="9" t="s">
        <v>1201</v>
      </c>
      <c r="W4715" s="21">
        <v>90</v>
      </c>
      <c r="X4715" s="9" t="s">
        <v>1290</v>
      </c>
      <c r="Z4715">
        <v>12</v>
      </c>
      <c r="AD4715" t="s">
        <v>1165</v>
      </c>
      <c r="AF4715" t="s">
        <v>1165</v>
      </c>
      <c r="AI4715" s="21" t="s">
        <v>153</v>
      </c>
      <c r="AJ4715" s="21" t="s">
        <v>1148</v>
      </c>
      <c r="AK4715" s="21">
        <v>50</v>
      </c>
      <c r="AL4715" s="21"/>
      <c r="AN4715" s="21">
        <v>4</v>
      </c>
      <c r="AO4715" s="21">
        <v>30</v>
      </c>
      <c r="AP4715" s="21">
        <v>13.888999999999999</v>
      </c>
      <c r="AQ4715" t="s">
        <v>3315</v>
      </c>
      <c r="AR4715" s="21" t="s">
        <v>1262</v>
      </c>
      <c r="AS4715" t="s">
        <v>3316</v>
      </c>
    </row>
    <row r="4716" spans="1:45" x14ac:dyDescent="0.2">
      <c r="A4716" t="s">
        <v>3320</v>
      </c>
      <c r="B4716" s="21" t="s">
        <v>1146</v>
      </c>
      <c r="C4716" s="21" t="s">
        <v>1149</v>
      </c>
      <c r="D4716" t="s">
        <v>3308</v>
      </c>
      <c r="E4716" t="s">
        <v>3309</v>
      </c>
      <c r="F4716" s="16" t="s">
        <v>3310</v>
      </c>
      <c r="G4716" s="27" t="s">
        <v>153</v>
      </c>
      <c r="H4716" s="27" t="s">
        <v>1165</v>
      </c>
      <c r="I4716" s="27" t="s">
        <v>3318</v>
      </c>
      <c r="J4716">
        <v>40.0833333333333</v>
      </c>
      <c r="K4716">
        <v>9.5833333333333304</v>
      </c>
      <c r="L4716">
        <v>700</v>
      </c>
      <c r="M4716" t="s">
        <v>1157</v>
      </c>
      <c r="O4716">
        <v>2015</v>
      </c>
      <c r="P4716">
        <v>2015</v>
      </c>
      <c r="Q4716" t="s">
        <v>3311</v>
      </c>
      <c r="R4716">
        <v>14</v>
      </c>
      <c r="S4716">
        <v>40</v>
      </c>
      <c r="T4716">
        <v>20</v>
      </c>
      <c r="U4716" s="21" t="s">
        <v>3314</v>
      </c>
      <c r="V4716" s="9" t="s">
        <v>1201</v>
      </c>
      <c r="W4716" s="21">
        <v>90</v>
      </c>
      <c r="X4716" s="9" t="s">
        <v>1291</v>
      </c>
      <c r="Z4716">
        <v>12</v>
      </c>
      <c r="AD4716" t="s">
        <v>1165</v>
      </c>
      <c r="AF4716" t="s">
        <v>1165</v>
      </c>
      <c r="AI4716" s="21" t="s">
        <v>153</v>
      </c>
      <c r="AJ4716" s="21" t="s">
        <v>1148</v>
      </c>
      <c r="AK4716" s="21">
        <v>50</v>
      </c>
      <c r="AL4716" s="21"/>
      <c r="AN4716" s="21">
        <v>4</v>
      </c>
      <c r="AO4716" s="21">
        <v>30</v>
      </c>
      <c r="AP4716" s="21">
        <v>6.9210000000000003</v>
      </c>
      <c r="AQ4716" t="s">
        <v>3315</v>
      </c>
      <c r="AR4716" s="21" t="s">
        <v>1262</v>
      </c>
      <c r="AS4716" t="s">
        <v>3316</v>
      </c>
    </row>
    <row r="4717" spans="1:45" x14ac:dyDescent="0.2">
      <c r="A4717" t="s">
        <v>3320</v>
      </c>
      <c r="B4717" s="21" t="s">
        <v>1146</v>
      </c>
      <c r="C4717" s="21" t="s">
        <v>1149</v>
      </c>
      <c r="D4717" t="s">
        <v>3308</v>
      </c>
      <c r="E4717" t="s">
        <v>3309</v>
      </c>
      <c r="F4717" s="16" t="s">
        <v>3310</v>
      </c>
      <c r="G4717" s="27" t="s">
        <v>153</v>
      </c>
      <c r="H4717" s="27" t="s">
        <v>1165</v>
      </c>
      <c r="I4717" s="27" t="s">
        <v>3318</v>
      </c>
      <c r="J4717">
        <v>40.0833333333333</v>
      </c>
      <c r="K4717">
        <v>9.5833333333333304</v>
      </c>
      <c r="L4717">
        <v>700</v>
      </c>
      <c r="M4717" t="s">
        <v>1157</v>
      </c>
      <c r="O4717">
        <v>2015</v>
      </c>
      <c r="P4717">
        <v>2015</v>
      </c>
      <c r="Q4717" t="s">
        <v>3311</v>
      </c>
      <c r="R4717">
        <v>14</v>
      </c>
      <c r="S4717">
        <v>40</v>
      </c>
      <c r="T4717">
        <v>20</v>
      </c>
      <c r="U4717" s="21" t="s">
        <v>3314</v>
      </c>
      <c r="V4717" s="9" t="s">
        <v>1201</v>
      </c>
      <c r="W4717" s="21">
        <v>90</v>
      </c>
      <c r="X4717" s="9" t="s">
        <v>1292</v>
      </c>
      <c r="Z4717">
        <v>12</v>
      </c>
      <c r="AD4717" t="s">
        <v>1165</v>
      </c>
      <c r="AF4717" t="s">
        <v>1165</v>
      </c>
      <c r="AI4717" s="21" t="s">
        <v>153</v>
      </c>
      <c r="AJ4717" s="21" t="s">
        <v>1148</v>
      </c>
      <c r="AK4717" s="21">
        <v>50</v>
      </c>
      <c r="AL4717" s="21"/>
      <c r="AN4717" s="21">
        <v>4</v>
      </c>
      <c r="AO4717" s="21">
        <v>30</v>
      </c>
      <c r="AP4717" s="21">
        <v>8.4030000000000005</v>
      </c>
      <c r="AQ4717" t="s">
        <v>3315</v>
      </c>
      <c r="AR4717" s="21" t="s">
        <v>1262</v>
      </c>
      <c r="AS4717" t="s">
        <v>3316</v>
      </c>
    </row>
    <row r="4718" spans="1:45" x14ac:dyDescent="0.2">
      <c r="A4718" t="s">
        <v>3320</v>
      </c>
      <c r="B4718" s="21" t="s">
        <v>1146</v>
      </c>
      <c r="C4718" s="21" t="s">
        <v>1149</v>
      </c>
      <c r="D4718" t="s">
        <v>3308</v>
      </c>
      <c r="E4718" t="s">
        <v>3309</v>
      </c>
      <c r="F4718" s="16" t="s">
        <v>3310</v>
      </c>
      <c r="G4718" s="27" t="s">
        <v>153</v>
      </c>
      <c r="H4718" s="27" t="s">
        <v>1165</v>
      </c>
      <c r="I4718" s="27" t="s">
        <v>3318</v>
      </c>
      <c r="J4718">
        <v>40.0833333333333</v>
      </c>
      <c r="K4718">
        <v>9.5833333333333304</v>
      </c>
      <c r="L4718">
        <v>700</v>
      </c>
      <c r="M4718" t="s">
        <v>1157</v>
      </c>
      <c r="O4718">
        <v>2015</v>
      </c>
      <c r="P4718">
        <v>2015</v>
      </c>
      <c r="Q4718" t="s">
        <v>3311</v>
      </c>
      <c r="R4718">
        <v>14</v>
      </c>
      <c r="S4718">
        <v>40</v>
      </c>
      <c r="T4718">
        <v>20</v>
      </c>
      <c r="U4718" s="21" t="s">
        <v>3314</v>
      </c>
      <c r="V4718" s="9" t="s">
        <v>1201</v>
      </c>
      <c r="W4718" s="21">
        <v>90</v>
      </c>
      <c r="X4718" s="9" t="s">
        <v>1201</v>
      </c>
      <c r="Z4718">
        <v>12</v>
      </c>
      <c r="AD4718" t="s">
        <v>1165</v>
      </c>
      <c r="AF4718" t="s">
        <v>1165</v>
      </c>
      <c r="AI4718" s="21" t="s">
        <v>153</v>
      </c>
      <c r="AJ4718" s="21" t="s">
        <v>1148</v>
      </c>
      <c r="AK4718" s="21">
        <v>50</v>
      </c>
      <c r="AL4718" s="21"/>
      <c r="AN4718" s="21">
        <v>4</v>
      </c>
      <c r="AO4718" s="21">
        <v>30</v>
      </c>
      <c r="AP4718" s="21">
        <v>8.9580000000000002</v>
      </c>
      <c r="AQ4718" t="s">
        <v>3315</v>
      </c>
      <c r="AR4718" s="21" t="s">
        <v>1262</v>
      </c>
      <c r="AS4718" t="s">
        <v>3316</v>
      </c>
    </row>
    <row r="4719" spans="1:45" x14ac:dyDescent="0.2">
      <c r="A4719" t="s">
        <v>3320</v>
      </c>
      <c r="B4719" s="21" t="s">
        <v>1146</v>
      </c>
      <c r="C4719" s="21" t="s">
        <v>1149</v>
      </c>
      <c r="D4719" t="s">
        <v>3308</v>
      </c>
      <c r="E4719" t="s">
        <v>3309</v>
      </c>
      <c r="F4719" s="16" t="s">
        <v>3310</v>
      </c>
      <c r="G4719" s="27" t="s">
        <v>153</v>
      </c>
      <c r="H4719" s="27" t="s">
        <v>1165</v>
      </c>
      <c r="I4719" s="27" t="s">
        <v>3318</v>
      </c>
      <c r="J4719">
        <v>40.0833333333333</v>
      </c>
      <c r="K4719">
        <v>9.5833333333333304</v>
      </c>
      <c r="L4719">
        <v>700</v>
      </c>
      <c r="M4719" t="s">
        <v>1157</v>
      </c>
      <c r="O4719">
        <v>2015</v>
      </c>
      <c r="P4719">
        <v>2015</v>
      </c>
      <c r="Q4719" t="s">
        <v>3311</v>
      </c>
      <c r="R4719">
        <v>14</v>
      </c>
      <c r="S4719">
        <v>40</v>
      </c>
      <c r="T4719">
        <v>20</v>
      </c>
      <c r="U4719" s="21" t="s">
        <v>3314</v>
      </c>
      <c r="V4719" s="9" t="s">
        <v>1201</v>
      </c>
      <c r="W4719" s="21">
        <v>90</v>
      </c>
      <c r="X4719" s="9" t="s">
        <v>1293</v>
      </c>
      <c r="Z4719">
        <v>12</v>
      </c>
      <c r="AD4719" t="s">
        <v>1165</v>
      </c>
      <c r="AF4719" t="s">
        <v>1165</v>
      </c>
      <c r="AI4719" s="21" t="s">
        <v>153</v>
      </c>
      <c r="AJ4719" s="21" t="s">
        <v>1148</v>
      </c>
      <c r="AK4719" s="21">
        <v>50</v>
      </c>
      <c r="AL4719" s="21"/>
      <c r="AN4719" s="21">
        <v>4</v>
      </c>
      <c r="AO4719" s="21">
        <v>30</v>
      </c>
      <c r="AP4719" s="21">
        <v>21.736000000000001</v>
      </c>
      <c r="AQ4719" t="s">
        <v>3315</v>
      </c>
      <c r="AR4719" s="21" t="s">
        <v>1262</v>
      </c>
      <c r="AS4719" t="s">
        <v>3316</v>
      </c>
    </row>
    <row r="4720" spans="1:45" x14ac:dyDescent="0.2">
      <c r="A4720" t="s">
        <v>3320</v>
      </c>
      <c r="B4720" s="21" t="s">
        <v>1146</v>
      </c>
      <c r="C4720" s="21" t="s">
        <v>1149</v>
      </c>
      <c r="D4720" t="s">
        <v>3308</v>
      </c>
      <c r="E4720" t="s">
        <v>3309</v>
      </c>
      <c r="F4720" s="16" t="s">
        <v>3310</v>
      </c>
      <c r="G4720" s="27" t="s">
        <v>153</v>
      </c>
      <c r="H4720" s="27" t="s">
        <v>1165</v>
      </c>
      <c r="I4720" s="27" t="s">
        <v>3318</v>
      </c>
      <c r="J4720">
        <v>40.0833333333333</v>
      </c>
      <c r="K4720">
        <v>9.5833333333333304</v>
      </c>
      <c r="L4720">
        <v>700</v>
      </c>
      <c r="M4720" t="s">
        <v>1157</v>
      </c>
      <c r="O4720">
        <v>2015</v>
      </c>
      <c r="P4720">
        <v>2015</v>
      </c>
      <c r="Q4720" t="s">
        <v>3311</v>
      </c>
      <c r="R4720">
        <v>14</v>
      </c>
      <c r="S4720">
        <v>40</v>
      </c>
      <c r="T4720">
        <v>20</v>
      </c>
      <c r="U4720" s="21" t="s">
        <v>3314</v>
      </c>
      <c r="V4720" s="9" t="s">
        <v>1201</v>
      </c>
      <c r="W4720" s="21">
        <v>90</v>
      </c>
      <c r="X4720" s="9" t="s">
        <v>3312</v>
      </c>
      <c r="Z4720">
        <v>12</v>
      </c>
      <c r="AD4720" t="s">
        <v>1165</v>
      </c>
      <c r="AF4720" t="s">
        <v>1165</v>
      </c>
      <c r="AI4720" s="21" t="s">
        <v>153</v>
      </c>
      <c r="AJ4720" s="21" t="s">
        <v>1148</v>
      </c>
      <c r="AK4720" s="21">
        <v>50</v>
      </c>
      <c r="AL4720" s="21"/>
      <c r="AN4720" s="21">
        <v>4</v>
      </c>
      <c r="AO4720" s="21">
        <v>30</v>
      </c>
      <c r="AP4720" s="21">
        <v>6.9210000000000003</v>
      </c>
      <c r="AQ4720" t="s">
        <v>3315</v>
      </c>
      <c r="AR4720" s="21" t="s">
        <v>1262</v>
      </c>
      <c r="AS4720" t="s">
        <v>3316</v>
      </c>
    </row>
    <row r="4721" spans="1:45" x14ac:dyDescent="0.2">
      <c r="A4721" t="s">
        <v>3320</v>
      </c>
      <c r="B4721" s="21" t="s">
        <v>1146</v>
      </c>
      <c r="C4721" s="21" t="s">
        <v>1149</v>
      </c>
      <c r="D4721" t="s">
        <v>3308</v>
      </c>
      <c r="E4721" t="s">
        <v>3309</v>
      </c>
      <c r="F4721" s="16" t="s">
        <v>3310</v>
      </c>
      <c r="G4721" s="27" t="s">
        <v>153</v>
      </c>
      <c r="H4721" s="27" t="s">
        <v>1165</v>
      </c>
      <c r="I4721" s="27" t="s">
        <v>3317</v>
      </c>
      <c r="J4721">
        <v>39.433333333333302</v>
      </c>
      <c r="K4721">
        <v>8.61666666666666</v>
      </c>
      <c r="L4721">
        <v>1034</v>
      </c>
      <c r="M4721" t="s">
        <v>1157</v>
      </c>
      <c r="O4721">
        <v>2015</v>
      </c>
      <c r="P4721">
        <v>2015</v>
      </c>
      <c r="Q4721" t="s">
        <v>3311</v>
      </c>
      <c r="R4721">
        <v>14</v>
      </c>
      <c r="S4721">
        <v>40</v>
      </c>
      <c r="T4721">
        <v>20</v>
      </c>
      <c r="U4721" s="21" t="s">
        <v>1151</v>
      </c>
      <c r="X4721" s="9" t="s">
        <v>1217</v>
      </c>
      <c r="Z4721">
        <v>12</v>
      </c>
      <c r="AD4721" t="s">
        <v>1165</v>
      </c>
      <c r="AF4721" t="s">
        <v>1165</v>
      </c>
      <c r="AI4721" s="21" t="s">
        <v>153</v>
      </c>
      <c r="AJ4721" s="21" t="s">
        <v>1148</v>
      </c>
      <c r="AK4721" s="21">
        <v>50</v>
      </c>
      <c r="AL4721" s="21"/>
      <c r="AN4721" s="21">
        <v>4</v>
      </c>
      <c r="AO4721" s="21">
        <v>30</v>
      </c>
      <c r="AP4721" s="21">
        <v>29.513999999999999</v>
      </c>
      <c r="AQ4721" t="s">
        <v>3252</v>
      </c>
      <c r="AR4721" s="21" t="s">
        <v>1262</v>
      </c>
    </row>
    <row r="4722" spans="1:45" x14ac:dyDescent="0.2">
      <c r="A4722" t="s">
        <v>3320</v>
      </c>
      <c r="B4722" s="21" t="s">
        <v>1146</v>
      </c>
      <c r="C4722" s="21" t="s">
        <v>1149</v>
      </c>
      <c r="D4722" t="s">
        <v>3308</v>
      </c>
      <c r="E4722" t="s">
        <v>3309</v>
      </c>
      <c r="F4722" s="16" t="s">
        <v>3310</v>
      </c>
      <c r="G4722" s="27" t="s">
        <v>153</v>
      </c>
      <c r="H4722" s="27" t="s">
        <v>1165</v>
      </c>
      <c r="I4722" s="27" t="s">
        <v>3317</v>
      </c>
      <c r="J4722">
        <v>39.433333333333302</v>
      </c>
      <c r="K4722">
        <v>8.61666666666666</v>
      </c>
      <c r="L4722">
        <v>1034</v>
      </c>
      <c r="M4722" t="s">
        <v>1157</v>
      </c>
      <c r="O4722">
        <v>2015</v>
      </c>
      <c r="P4722">
        <v>2015</v>
      </c>
      <c r="Q4722" t="s">
        <v>3311</v>
      </c>
      <c r="R4722">
        <v>14</v>
      </c>
      <c r="S4722">
        <v>40</v>
      </c>
      <c r="T4722">
        <v>20</v>
      </c>
      <c r="U4722" s="21" t="s">
        <v>1151</v>
      </c>
      <c r="X4722" s="9" t="s">
        <v>1290</v>
      </c>
      <c r="Z4722">
        <v>12</v>
      </c>
      <c r="AD4722" t="s">
        <v>1165</v>
      </c>
      <c r="AF4722" t="s">
        <v>1165</v>
      </c>
      <c r="AI4722" s="21" t="s">
        <v>153</v>
      </c>
      <c r="AJ4722" s="21" t="s">
        <v>1148</v>
      </c>
      <c r="AK4722" s="21">
        <v>50</v>
      </c>
      <c r="AL4722" s="21"/>
      <c r="AN4722" s="21">
        <v>4</v>
      </c>
      <c r="AO4722" s="21">
        <v>30</v>
      </c>
      <c r="AP4722" s="21">
        <v>10.255000000000001</v>
      </c>
      <c r="AQ4722" t="s">
        <v>3252</v>
      </c>
      <c r="AR4722" s="21" t="s">
        <v>1262</v>
      </c>
    </row>
    <row r="4723" spans="1:45" x14ac:dyDescent="0.2">
      <c r="A4723" t="s">
        <v>3320</v>
      </c>
      <c r="B4723" s="21" t="s">
        <v>1146</v>
      </c>
      <c r="C4723" s="21" t="s">
        <v>1149</v>
      </c>
      <c r="D4723" t="s">
        <v>3308</v>
      </c>
      <c r="E4723" t="s">
        <v>3309</v>
      </c>
      <c r="F4723" s="16" t="s">
        <v>3310</v>
      </c>
      <c r="G4723" s="27" t="s">
        <v>153</v>
      </c>
      <c r="H4723" s="27" t="s">
        <v>1165</v>
      </c>
      <c r="I4723" s="27" t="s">
        <v>3317</v>
      </c>
      <c r="J4723">
        <v>39.433333333333302</v>
      </c>
      <c r="K4723">
        <v>8.61666666666666</v>
      </c>
      <c r="L4723">
        <v>1034</v>
      </c>
      <c r="M4723" t="s">
        <v>1157</v>
      </c>
      <c r="O4723">
        <v>2015</v>
      </c>
      <c r="P4723">
        <v>2015</v>
      </c>
      <c r="Q4723" t="s">
        <v>3311</v>
      </c>
      <c r="R4723">
        <v>14</v>
      </c>
      <c r="S4723">
        <v>40</v>
      </c>
      <c r="T4723">
        <v>20</v>
      </c>
      <c r="U4723" s="21" t="s">
        <v>1151</v>
      </c>
      <c r="X4723" s="9" t="s">
        <v>1291</v>
      </c>
      <c r="Z4723">
        <v>12</v>
      </c>
      <c r="AD4723" t="s">
        <v>1165</v>
      </c>
      <c r="AF4723" t="s">
        <v>1165</v>
      </c>
      <c r="AI4723" s="21" t="s">
        <v>153</v>
      </c>
      <c r="AJ4723" s="21" t="s">
        <v>1148</v>
      </c>
      <c r="AK4723" s="21">
        <v>50</v>
      </c>
      <c r="AL4723" s="21"/>
      <c r="AN4723" s="21">
        <v>4</v>
      </c>
      <c r="AO4723" s="21">
        <v>30</v>
      </c>
      <c r="AP4723" s="21">
        <v>7.8470000000000004</v>
      </c>
      <c r="AQ4723" t="s">
        <v>3252</v>
      </c>
      <c r="AR4723" s="21" t="s">
        <v>1262</v>
      </c>
    </row>
    <row r="4724" spans="1:45" x14ac:dyDescent="0.2">
      <c r="A4724" t="s">
        <v>3320</v>
      </c>
      <c r="B4724" s="21" t="s">
        <v>1146</v>
      </c>
      <c r="C4724" s="21" t="s">
        <v>1149</v>
      </c>
      <c r="D4724" t="s">
        <v>3308</v>
      </c>
      <c r="E4724" t="s">
        <v>3309</v>
      </c>
      <c r="F4724" s="16" t="s">
        <v>3310</v>
      </c>
      <c r="G4724" s="27" t="s">
        <v>153</v>
      </c>
      <c r="H4724" s="27" t="s">
        <v>1165</v>
      </c>
      <c r="I4724" s="27" t="s">
        <v>3317</v>
      </c>
      <c r="J4724">
        <v>39.433333333333302</v>
      </c>
      <c r="K4724">
        <v>8.61666666666666</v>
      </c>
      <c r="L4724">
        <v>1034</v>
      </c>
      <c r="M4724" t="s">
        <v>1157</v>
      </c>
      <c r="O4724">
        <v>2015</v>
      </c>
      <c r="P4724">
        <v>2015</v>
      </c>
      <c r="Q4724" t="s">
        <v>3311</v>
      </c>
      <c r="R4724">
        <v>14</v>
      </c>
      <c r="S4724">
        <v>40</v>
      </c>
      <c r="T4724">
        <v>20</v>
      </c>
      <c r="U4724" s="21" t="s">
        <v>1151</v>
      </c>
      <c r="X4724" s="9" t="s">
        <v>1292</v>
      </c>
      <c r="Z4724">
        <v>12</v>
      </c>
      <c r="AD4724" t="s">
        <v>1165</v>
      </c>
      <c r="AF4724" t="s">
        <v>1165</v>
      </c>
      <c r="AI4724" s="21" t="s">
        <v>153</v>
      </c>
      <c r="AJ4724" s="21" t="s">
        <v>1148</v>
      </c>
      <c r="AK4724" s="21">
        <v>50</v>
      </c>
      <c r="AL4724" s="21"/>
      <c r="AN4724" s="21">
        <v>4</v>
      </c>
      <c r="AO4724" s="21">
        <v>30</v>
      </c>
      <c r="AP4724" s="21">
        <v>8.032</v>
      </c>
      <c r="AQ4724" t="s">
        <v>3252</v>
      </c>
      <c r="AR4724" s="21" t="s">
        <v>1262</v>
      </c>
    </row>
    <row r="4725" spans="1:45" x14ac:dyDescent="0.2">
      <c r="A4725" t="s">
        <v>3320</v>
      </c>
      <c r="B4725" s="21" t="s">
        <v>1146</v>
      </c>
      <c r="C4725" s="21" t="s">
        <v>1149</v>
      </c>
      <c r="D4725" t="s">
        <v>3308</v>
      </c>
      <c r="E4725" t="s">
        <v>3309</v>
      </c>
      <c r="F4725" s="16" t="s">
        <v>3310</v>
      </c>
      <c r="G4725" s="27" t="s">
        <v>153</v>
      </c>
      <c r="H4725" s="27" t="s">
        <v>1165</v>
      </c>
      <c r="I4725" s="27" t="s">
        <v>3317</v>
      </c>
      <c r="J4725">
        <v>39.433333333333302</v>
      </c>
      <c r="K4725">
        <v>8.61666666666666</v>
      </c>
      <c r="L4725">
        <v>1034</v>
      </c>
      <c r="M4725" t="s">
        <v>1157</v>
      </c>
      <c r="O4725">
        <v>2015</v>
      </c>
      <c r="P4725">
        <v>2015</v>
      </c>
      <c r="Q4725" t="s">
        <v>3311</v>
      </c>
      <c r="R4725">
        <v>14</v>
      </c>
      <c r="S4725">
        <v>40</v>
      </c>
      <c r="T4725">
        <v>20</v>
      </c>
      <c r="U4725" s="21" t="s">
        <v>1151</v>
      </c>
      <c r="X4725" s="9" t="s">
        <v>1201</v>
      </c>
      <c r="Z4725">
        <v>12</v>
      </c>
      <c r="AD4725" t="s">
        <v>1165</v>
      </c>
      <c r="AF4725" t="s">
        <v>1165</v>
      </c>
      <c r="AI4725" s="21" t="s">
        <v>153</v>
      </c>
      <c r="AJ4725" s="21" t="s">
        <v>1148</v>
      </c>
      <c r="AK4725" s="21">
        <v>50</v>
      </c>
      <c r="AL4725" s="21"/>
      <c r="AN4725" s="21">
        <v>4</v>
      </c>
      <c r="AO4725" s="21">
        <v>30</v>
      </c>
      <c r="AP4725" s="21">
        <v>13.587999999999999</v>
      </c>
      <c r="AQ4725" t="s">
        <v>3252</v>
      </c>
      <c r="AR4725" s="21" t="s">
        <v>1262</v>
      </c>
    </row>
    <row r="4726" spans="1:45" x14ac:dyDescent="0.2">
      <c r="A4726" t="s">
        <v>3320</v>
      </c>
      <c r="B4726" s="21" t="s">
        <v>1146</v>
      </c>
      <c r="C4726" s="21" t="s">
        <v>1149</v>
      </c>
      <c r="D4726" t="s">
        <v>3308</v>
      </c>
      <c r="E4726" t="s">
        <v>3309</v>
      </c>
      <c r="F4726" s="16" t="s">
        <v>3310</v>
      </c>
      <c r="G4726" s="27" t="s">
        <v>153</v>
      </c>
      <c r="H4726" s="27" t="s">
        <v>1165</v>
      </c>
      <c r="I4726" s="27" t="s">
        <v>3317</v>
      </c>
      <c r="J4726">
        <v>39.433333333333302</v>
      </c>
      <c r="K4726">
        <v>8.61666666666666</v>
      </c>
      <c r="L4726">
        <v>1034</v>
      </c>
      <c r="M4726" t="s">
        <v>1157</v>
      </c>
      <c r="O4726">
        <v>2015</v>
      </c>
      <c r="P4726">
        <v>2015</v>
      </c>
      <c r="Q4726" t="s">
        <v>3311</v>
      </c>
      <c r="R4726">
        <v>14</v>
      </c>
      <c r="S4726">
        <v>40</v>
      </c>
      <c r="T4726">
        <v>20</v>
      </c>
      <c r="U4726" s="21" t="s">
        <v>1151</v>
      </c>
      <c r="X4726" s="9" t="s">
        <v>1293</v>
      </c>
      <c r="Z4726">
        <v>12</v>
      </c>
      <c r="AD4726" t="s">
        <v>1165</v>
      </c>
      <c r="AF4726" t="s">
        <v>1165</v>
      </c>
      <c r="AI4726" s="21" t="s">
        <v>153</v>
      </c>
      <c r="AJ4726" s="21" t="s">
        <v>1148</v>
      </c>
      <c r="AK4726" s="21">
        <v>50</v>
      </c>
      <c r="AL4726" s="21"/>
      <c r="AN4726" s="21">
        <v>4</v>
      </c>
      <c r="AO4726" s="21">
        <v>30</v>
      </c>
      <c r="AP4726" s="21">
        <v>40.994999999999997</v>
      </c>
      <c r="AQ4726" t="s">
        <v>3252</v>
      </c>
      <c r="AR4726" s="21" t="s">
        <v>1262</v>
      </c>
    </row>
    <row r="4727" spans="1:45" x14ac:dyDescent="0.2">
      <c r="A4727" t="s">
        <v>3320</v>
      </c>
      <c r="B4727" s="21" t="s">
        <v>1146</v>
      </c>
      <c r="C4727" s="21" t="s">
        <v>1149</v>
      </c>
      <c r="D4727" t="s">
        <v>3308</v>
      </c>
      <c r="E4727" t="s">
        <v>3309</v>
      </c>
      <c r="F4727" s="16" t="s">
        <v>3310</v>
      </c>
      <c r="G4727" s="27" t="s">
        <v>153</v>
      </c>
      <c r="H4727" s="27" t="s">
        <v>1165</v>
      </c>
      <c r="I4727" s="27" t="s">
        <v>3317</v>
      </c>
      <c r="J4727">
        <v>39.433333333333302</v>
      </c>
      <c r="K4727">
        <v>8.61666666666666</v>
      </c>
      <c r="L4727">
        <v>1034</v>
      </c>
      <c r="M4727" t="s">
        <v>1157</v>
      </c>
      <c r="O4727">
        <v>2015</v>
      </c>
      <c r="P4727">
        <v>2015</v>
      </c>
      <c r="Q4727" t="s">
        <v>3311</v>
      </c>
      <c r="R4727">
        <v>14</v>
      </c>
      <c r="S4727">
        <v>40</v>
      </c>
      <c r="T4727">
        <v>20</v>
      </c>
      <c r="U4727" s="21" t="s">
        <v>1151</v>
      </c>
      <c r="X4727" s="9" t="s">
        <v>3312</v>
      </c>
      <c r="Z4727">
        <v>12</v>
      </c>
      <c r="AD4727" t="s">
        <v>1165</v>
      </c>
      <c r="AF4727" t="s">
        <v>1165</v>
      </c>
      <c r="AI4727" s="21" t="s">
        <v>153</v>
      </c>
      <c r="AJ4727" s="21" t="s">
        <v>1148</v>
      </c>
      <c r="AK4727" s="21">
        <v>50</v>
      </c>
      <c r="AL4727" s="21"/>
      <c r="AN4727" s="21">
        <v>4</v>
      </c>
      <c r="AO4727" s="21">
        <v>30</v>
      </c>
      <c r="AP4727" s="21">
        <v>10.994999999999999</v>
      </c>
      <c r="AQ4727" t="s">
        <v>3252</v>
      </c>
      <c r="AR4727" s="21" t="s">
        <v>1262</v>
      </c>
    </row>
    <row r="4728" spans="1:45" x14ac:dyDescent="0.2">
      <c r="A4728" t="s">
        <v>3320</v>
      </c>
      <c r="B4728" s="21" t="s">
        <v>1146</v>
      </c>
      <c r="C4728" s="21" t="s">
        <v>1149</v>
      </c>
      <c r="D4728" t="s">
        <v>3308</v>
      </c>
      <c r="E4728" t="s">
        <v>3309</v>
      </c>
      <c r="F4728" s="16" t="s">
        <v>3310</v>
      </c>
      <c r="G4728" s="27" t="s">
        <v>153</v>
      </c>
      <c r="H4728" s="27" t="s">
        <v>1165</v>
      </c>
      <c r="I4728" s="27" t="s">
        <v>3317</v>
      </c>
      <c r="J4728">
        <v>39.433333333333302</v>
      </c>
      <c r="K4728">
        <v>8.61666666666666</v>
      </c>
      <c r="L4728">
        <v>1034</v>
      </c>
      <c r="M4728" t="s">
        <v>1157</v>
      </c>
      <c r="O4728">
        <v>2015</v>
      </c>
      <c r="P4728">
        <v>2015</v>
      </c>
      <c r="Q4728" t="s">
        <v>3311</v>
      </c>
      <c r="R4728">
        <v>14</v>
      </c>
      <c r="S4728">
        <v>40</v>
      </c>
      <c r="T4728">
        <v>20</v>
      </c>
      <c r="U4728" s="21" t="s">
        <v>3314</v>
      </c>
      <c r="V4728" s="9" t="s">
        <v>1201</v>
      </c>
      <c r="W4728" s="21">
        <v>90</v>
      </c>
      <c r="X4728" s="9" t="s">
        <v>1217</v>
      </c>
      <c r="Z4728">
        <v>12</v>
      </c>
      <c r="AD4728" t="s">
        <v>1165</v>
      </c>
      <c r="AF4728" t="s">
        <v>1165</v>
      </c>
      <c r="AI4728" s="21" t="s">
        <v>153</v>
      </c>
      <c r="AJ4728" s="21" t="s">
        <v>1148</v>
      </c>
      <c r="AK4728" s="21">
        <v>50</v>
      </c>
      <c r="AL4728" s="21"/>
      <c r="AN4728" s="21">
        <v>4</v>
      </c>
      <c r="AO4728" s="21">
        <v>30</v>
      </c>
      <c r="AP4728" s="21">
        <v>22.222000000000001</v>
      </c>
      <c r="AQ4728" t="s">
        <v>3315</v>
      </c>
      <c r="AR4728" s="21" t="s">
        <v>1262</v>
      </c>
      <c r="AS4728" t="s">
        <v>3316</v>
      </c>
    </row>
    <row r="4729" spans="1:45" x14ac:dyDescent="0.2">
      <c r="A4729" t="s">
        <v>3320</v>
      </c>
      <c r="B4729" s="21" t="s">
        <v>1146</v>
      </c>
      <c r="C4729" s="21" t="s">
        <v>1149</v>
      </c>
      <c r="D4729" t="s">
        <v>3308</v>
      </c>
      <c r="E4729" t="s">
        <v>3309</v>
      </c>
      <c r="F4729" s="16" t="s">
        <v>3310</v>
      </c>
      <c r="G4729" s="27" t="s">
        <v>153</v>
      </c>
      <c r="H4729" s="27" t="s">
        <v>1165</v>
      </c>
      <c r="I4729" s="27" t="s">
        <v>3317</v>
      </c>
      <c r="J4729">
        <v>39.433333333333302</v>
      </c>
      <c r="K4729">
        <v>8.61666666666666</v>
      </c>
      <c r="L4729">
        <v>1034</v>
      </c>
      <c r="M4729" t="s">
        <v>1157</v>
      </c>
      <c r="O4729">
        <v>2015</v>
      </c>
      <c r="P4729">
        <v>2015</v>
      </c>
      <c r="Q4729" t="s">
        <v>3311</v>
      </c>
      <c r="R4729">
        <v>14</v>
      </c>
      <c r="S4729">
        <v>40</v>
      </c>
      <c r="T4729">
        <v>20</v>
      </c>
      <c r="U4729" s="21" t="s">
        <v>3314</v>
      </c>
      <c r="V4729" s="9" t="s">
        <v>1201</v>
      </c>
      <c r="W4729" s="21">
        <v>90</v>
      </c>
      <c r="X4729" s="9" t="s">
        <v>1290</v>
      </c>
      <c r="Z4729">
        <v>12</v>
      </c>
      <c r="AD4729" t="s">
        <v>1165</v>
      </c>
      <c r="AF4729" t="s">
        <v>1165</v>
      </c>
      <c r="AI4729" s="21" t="s">
        <v>153</v>
      </c>
      <c r="AJ4729" s="21" t="s">
        <v>1148</v>
      </c>
      <c r="AK4729" s="21">
        <v>50</v>
      </c>
      <c r="AL4729" s="21"/>
      <c r="AN4729" s="21">
        <v>4</v>
      </c>
      <c r="AO4729" s="21">
        <v>30</v>
      </c>
      <c r="AP4729" s="21">
        <v>9.6989999999999998</v>
      </c>
      <c r="AQ4729" t="s">
        <v>3315</v>
      </c>
      <c r="AR4729" s="21" t="s">
        <v>1262</v>
      </c>
      <c r="AS4729" t="s">
        <v>3316</v>
      </c>
    </row>
    <row r="4730" spans="1:45" x14ac:dyDescent="0.2">
      <c r="A4730" t="s">
        <v>3320</v>
      </c>
      <c r="B4730" s="21" t="s">
        <v>1146</v>
      </c>
      <c r="C4730" s="21" t="s">
        <v>1149</v>
      </c>
      <c r="D4730" t="s">
        <v>3308</v>
      </c>
      <c r="E4730" t="s">
        <v>3309</v>
      </c>
      <c r="F4730" s="16" t="s">
        <v>3310</v>
      </c>
      <c r="G4730" s="27" t="s">
        <v>153</v>
      </c>
      <c r="H4730" s="27" t="s">
        <v>1165</v>
      </c>
      <c r="I4730" s="27" t="s">
        <v>3317</v>
      </c>
      <c r="J4730">
        <v>39.433333333333302</v>
      </c>
      <c r="K4730">
        <v>8.61666666666666</v>
      </c>
      <c r="L4730">
        <v>1034</v>
      </c>
      <c r="M4730" t="s">
        <v>1157</v>
      </c>
      <c r="O4730">
        <v>2015</v>
      </c>
      <c r="P4730">
        <v>2015</v>
      </c>
      <c r="Q4730" t="s">
        <v>3311</v>
      </c>
      <c r="R4730">
        <v>14</v>
      </c>
      <c r="S4730">
        <v>40</v>
      </c>
      <c r="T4730">
        <v>20</v>
      </c>
      <c r="U4730" s="21" t="s">
        <v>3314</v>
      </c>
      <c r="V4730" s="9" t="s">
        <v>1201</v>
      </c>
      <c r="W4730" s="21">
        <v>90</v>
      </c>
      <c r="X4730" s="9" t="s">
        <v>1291</v>
      </c>
      <c r="Z4730">
        <v>12</v>
      </c>
      <c r="AD4730" t="s">
        <v>1165</v>
      </c>
      <c r="AF4730" t="s">
        <v>1165</v>
      </c>
      <c r="AI4730" s="21" t="s">
        <v>153</v>
      </c>
      <c r="AJ4730" s="21" t="s">
        <v>1148</v>
      </c>
      <c r="AK4730" s="21">
        <v>50</v>
      </c>
      <c r="AL4730" s="21"/>
      <c r="AN4730" s="21">
        <v>4</v>
      </c>
      <c r="AO4730" s="21">
        <v>30</v>
      </c>
      <c r="AP4730" s="21">
        <v>5.81</v>
      </c>
      <c r="AQ4730" t="s">
        <v>3315</v>
      </c>
      <c r="AR4730" s="21" t="s">
        <v>1262</v>
      </c>
      <c r="AS4730" t="s">
        <v>3316</v>
      </c>
    </row>
    <row r="4731" spans="1:45" x14ac:dyDescent="0.2">
      <c r="A4731" t="s">
        <v>3320</v>
      </c>
      <c r="B4731" s="21" t="s">
        <v>1146</v>
      </c>
      <c r="C4731" s="21" t="s">
        <v>1149</v>
      </c>
      <c r="D4731" t="s">
        <v>3308</v>
      </c>
      <c r="E4731" t="s">
        <v>3309</v>
      </c>
      <c r="F4731" s="16" t="s">
        <v>3310</v>
      </c>
      <c r="G4731" s="27" t="s">
        <v>153</v>
      </c>
      <c r="H4731" s="27" t="s">
        <v>1165</v>
      </c>
      <c r="I4731" s="27" t="s">
        <v>3317</v>
      </c>
      <c r="J4731">
        <v>39.433333333333302</v>
      </c>
      <c r="K4731">
        <v>8.61666666666666</v>
      </c>
      <c r="L4731">
        <v>1034</v>
      </c>
      <c r="M4731" t="s">
        <v>1157</v>
      </c>
      <c r="O4731">
        <v>2015</v>
      </c>
      <c r="P4731">
        <v>2015</v>
      </c>
      <c r="Q4731" t="s">
        <v>3311</v>
      </c>
      <c r="R4731">
        <v>14</v>
      </c>
      <c r="S4731">
        <v>40</v>
      </c>
      <c r="T4731">
        <v>20</v>
      </c>
      <c r="U4731" s="21" t="s">
        <v>3314</v>
      </c>
      <c r="V4731" s="9" t="s">
        <v>1201</v>
      </c>
      <c r="W4731" s="21">
        <v>90</v>
      </c>
      <c r="X4731" s="9" t="s">
        <v>1292</v>
      </c>
      <c r="Z4731">
        <v>12</v>
      </c>
      <c r="AD4731" t="s">
        <v>1165</v>
      </c>
      <c r="AF4731" t="s">
        <v>1165</v>
      </c>
      <c r="AI4731" s="21" t="s">
        <v>153</v>
      </c>
      <c r="AJ4731" s="21" t="s">
        <v>1148</v>
      </c>
      <c r="AK4731" s="21">
        <v>50</v>
      </c>
      <c r="AL4731" s="21"/>
      <c r="AN4731" s="21">
        <v>4</v>
      </c>
      <c r="AO4731" s="21">
        <v>30</v>
      </c>
      <c r="AP4731" s="21">
        <v>6.7359999999999998</v>
      </c>
      <c r="AQ4731" t="s">
        <v>3315</v>
      </c>
      <c r="AR4731" s="21" t="s">
        <v>1262</v>
      </c>
      <c r="AS4731" t="s">
        <v>3316</v>
      </c>
    </row>
    <row r="4732" spans="1:45" x14ac:dyDescent="0.2">
      <c r="A4732" t="s">
        <v>3320</v>
      </c>
      <c r="B4732" s="21" t="s">
        <v>1146</v>
      </c>
      <c r="C4732" s="21" t="s">
        <v>1149</v>
      </c>
      <c r="D4732" t="s">
        <v>3308</v>
      </c>
      <c r="E4732" t="s">
        <v>3309</v>
      </c>
      <c r="F4732" s="16" t="s">
        <v>3310</v>
      </c>
      <c r="G4732" s="27" t="s">
        <v>153</v>
      </c>
      <c r="H4732" s="27" t="s">
        <v>1165</v>
      </c>
      <c r="I4732" s="27" t="s">
        <v>3317</v>
      </c>
      <c r="J4732">
        <v>39.433333333333302</v>
      </c>
      <c r="K4732">
        <v>8.61666666666666</v>
      </c>
      <c r="L4732">
        <v>1034</v>
      </c>
      <c r="M4732" t="s">
        <v>1157</v>
      </c>
      <c r="O4732">
        <v>2015</v>
      </c>
      <c r="P4732">
        <v>2015</v>
      </c>
      <c r="Q4732" t="s">
        <v>3311</v>
      </c>
      <c r="R4732">
        <v>14</v>
      </c>
      <c r="S4732">
        <v>40</v>
      </c>
      <c r="T4732">
        <v>20</v>
      </c>
      <c r="U4732" s="21" t="s">
        <v>3314</v>
      </c>
      <c r="V4732" s="9" t="s">
        <v>1201</v>
      </c>
      <c r="W4732" s="21">
        <v>90</v>
      </c>
      <c r="X4732" s="9" t="s">
        <v>1201</v>
      </c>
      <c r="Z4732">
        <v>12</v>
      </c>
      <c r="AD4732" t="s">
        <v>1165</v>
      </c>
      <c r="AF4732" t="s">
        <v>1165</v>
      </c>
      <c r="AI4732" s="21" t="s">
        <v>153</v>
      </c>
      <c r="AJ4732" s="21" t="s">
        <v>1148</v>
      </c>
      <c r="AK4732" s="21">
        <v>50</v>
      </c>
      <c r="AL4732" s="21"/>
      <c r="AN4732" s="21">
        <v>4</v>
      </c>
      <c r="AO4732" s="21">
        <v>30</v>
      </c>
      <c r="AP4732" s="21">
        <v>16.920999999999999</v>
      </c>
      <c r="AQ4732" t="s">
        <v>3315</v>
      </c>
      <c r="AR4732" s="21" t="s">
        <v>1262</v>
      </c>
      <c r="AS4732" t="s">
        <v>3316</v>
      </c>
    </row>
    <row r="4733" spans="1:45" x14ac:dyDescent="0.2">
      <c r="A4733" t="s">
        <v>3320</v>
      </c>
      <c r="B4733" s="21" t="s">
        <v>1146</v>
      </c>
      <c r="C4733" s="21" t="s">
        <v>1149</v>
      </c>
      <c r="D4733" t="s">
        <v>3308</v>
      </c>
      <c r="E4733" t="s">
        <v>3309</v>
      </c>
      <c r="F4733" s="16" t="s">
        <v>3310</v>
      </c>
      <c r="G4733" s="27" t="s">
        <v>153</v>
      </c>
      <c r="H4733" s="27" t="s">
        <v>1165</v>
      </c>
      <c r="I4733" s="27" t="s">
        <v>3317</v>
      </c>
      <c r="J4733">
        <v>39.433333333333302</v>
      </c>
      <c r="K4733">
        <v>8.61666666666666</v>
      </c>
      <c r="L4733">
        <v>1034</v>
      </c>
      <c r="M4733" t="s">
        <v>1157</v>
      </c>
      <c r="O4733">
        <v>2015</v>
      </c>
      <c r="P4733">
        <v>2015</v>
      </c>
      <c r="Q4733" t="s">
        <v>3311</v>
      </c>
      <c r="R4733">
        <v>14</v>
      </c>
      <c r="S4733">
        <v>40</v>
      </c>
      <c r="T4733">
        <v>20</v>
      </c>
      <c r="U4733" s="21" t="s">
        <v>3314</v>
      </c>
      <c r="V4733" s="9" t="s">
        <v>1201</v>
      </c>
      <c r="W4733" s="21">
        <v>90</v>
      </c>
      <c r="X4733" s="9" t="s">
        <v>1293</v>
      </c>
      <c r="Z4733">
        <v>12</v>
      </c>
      <c r="AD4733" t="s">
        <v>1165</v>
      </c>
      <c r="AF4733" t="s">
        <v>1165</v>
      </c>
      <c r="AI4733" s="21" t="s">
        <v>153</v>
      </c>
      <c r="AJ4733" s="21" t="s">
        <v>1148</v>
      </c>
      <c r="AK4733" s="21">
        <v>50</v>
      </c>
      <c r="AL4733" s="21"/>
      <c r="AN4733" s="21">
        <v>4</v>
      </c>
      <c r="AO4733" s="21">
        <v>30</v>
      </c>
      <c r="AP4733" s="21">
        <v>44.514000000000003</v>
      </c>
      <c r="AQ4733" t="s">
        <v>3315</v>
      </c>
      <c r="AR4733" s="21" t="s">
        <v>1262</v>
      </c>
      <c r="AS4733" t="s">
        <v>3316</v>
      </c>
    </row>
    <row r="4734" spans="1:45" x14ac:dyDescent="0.2">
      <c r="A4734" t="s">
        <v>3320</v>
      </c>
      <c r="B4734" s="21" t="s">
        <v>1146</v>
      </c>
      <c r="C4734" s="21" t="s">
        <v>1149</v>
      </c>
      <c r="D4734" t="s">
        <v>3308</v>
      </c>
      <c r="E4734" t="s">
        <v>3309</v>
      </c>
      <c r="F4734" s="16" t="s">
        <v>3310</v>
      </c>
      <c r="G4734" s="27" t="s">
        <v>153</v>
      </c>
      <c r="H4734" s="27" t="s">
        <v>1165</v>
      </c>
      <c r="I4734" s="27" t="s">
        <v>3317</v>
      </c>
      <c r="J4734">
        <v>39.433333333333302</v>
      </c>
      <c r="K4734">
        <v>8.61666666666666</v>
      </c>
      <c r="L4734">
        <v>1034</v>
      </c>
      <c r="M4734" t="s">
        <v>1157</v>
      </c>
      <c r="O4734">
        <v>2015</v>
      </c>
      <c r="P4734">
        <v>2015</v>
      </c>
      <c r="Q4734" t="s">
        <v>3311</v>
      </c>
      <c r="R4734">
        <v>14</v>
      </c>
      <c r="S4734">
        <v>40</v>
      </c>
      <c r="T4734">
        <v>20</v>
      </c>
      <c r="U4734" s="21" t="s">
        <v>3314</v>
      </c>
      <c r="V4734" s="9" t="s">
        <v>1201</v>
      </c>
      <c r="W4734" s="21">
        <v>90</v>
      </c>
      <c r="X4734" s="9" t="s">
        <v>3312</v>
      </c>
      <c r="Z4734">
        <v>12</v>
      </c>
      <c r="AD4734" t="s">
        <v>1165</v>
      </c>
      <c r="AF4734" t="s">
        <v>1165</v>
      </c>
      <c r="AI4734" s="21" t="s">
        <v>153</v>
      </c>
      <c r="AJ4734" s="21" t="s">
        <v>1148</v>
      </c>
      <c r="AK4734" s="21">
        <v>50</v>
      </c>
      <c r="AL4734" s="21"/>
      <c r="AN4734" s="21">
        <v>4</v>
      </c>
      <c r="AO4734" s="21">
        <v>30</v>
      </c>
      <c r="AP4734" s="21">
        <v>10.994999999999999</v>
      </c>
      <c r="AQ4734" t="s">
        <v>3315</v>
      </c>
      <c r="AR4734" s="21" t="s">
        <v>1262</v>
      </c>
      <c r="AS4734" t="s">
        <v>3316</v>
      </c>
    </row>
    <row r="4735" spans="1:45" x14ac:dyDescent="0.2">
      <c r="A4735" t="s">
        <v>3320</v>
      </c>
      <c r="B4735" s="21" t="s">
        <v>1146</v>
      </c>
      <c r="C4735" s="21" t="s">
        <v>1149</v>
      </c>
      <c r="D4735" t="s">
        <v>3308</v>
      </c>
      <c r="E4735" t="s">
        <v>3309</v>
      </c>
      <c r="F4735" s="16" t="s">
        <v>3310</v>
      </c>
      <c r="G4735" s="27" t="s">
        <v>153</v>
      </c>
      <c r="H4735" s="27" t="s">
        <v>1165</v>
      </c>
      <c r="I4735" s="27" t="s">
        <v>3313</v>
      </c>
      <c r="J4735">
        <v>40.033333333333303</v>
      </c>
      <c r="K4735">
        <v>9.2833333333333297</v>
      </c>
      <c r="L4735">
        <v>1540</v>
      </c>
      <c r="M4735" t="s">
        <v>1157</v>
      </c>
      <c r="O4735">
        <v>2015</v>
      </c>
      <c r="P4735">
        <v>2015</v>
      </c>
      <c r="Q4735" t="s">
        <v>3311</v>
      </c>
      <c r="R4735">
        <v>14</v>
      </c>
      <c r="S4735">
        <v>40</v>
      </c>
      <c r="T4735">
        <v>20</v>
      </c>
      <c r="U4735" s="21" t="s">
        <v>1151</v>
      </c>
      <c r="X4735" s="9" t="s">
        <v>1290</v>
      </c>
      <c r="Z4735">
        <v>12</v>
      </c>
      <c r="AD4735" t="s">
        <v>1165</v>
      </c>
      <c r="AF4735" t="s">
        <v>1165</v>
      </c>
      <c r="AI4735" s="21" t="s">
        <v>153</v>
      </c>
      <c r="AJ4735" s="21" t="s">
        <v>1148</v>
      </c>
      <c r="AK4735" s="21">
        <v>50</v>
      </c>
      <c r="AL4735" s="21"/>
      <c r="AN4735" s="21">
        <v>4</v>
      </c>
      <c r="AO4735" s="21">
        <v>30</v>
      </c>
      <c r="AP4735" s="21">
        <v>11.180999999999999</v>
      </c>
      <c r="AQ4735" t="s">
        <v>3252</v>
      </c>
      <c r="AR4735" s="21" t="s">
        <v>1262</v>
      </c>
    </row>
    <row r="4736" spans="1:45" x14ac:dyDescent="0.2">
      <c r="A4736" t="s">
        <v>3320</v>
      </c>
      <c r="B4736" s="21" t="s">
        <v>1146</v>
      </c>
      <c r="C4736" s="21" t="s">
        <v>1149</v>
      </c>
      <c r="D4736" t="s">
        <v>3308</v>
      </c>
      <c r="E4736" t="s">
        <v>3309</v>
      </c>
      <c r="F4736" s="16" t="s">
        <v>3310</v>
      </c>
      <c r="G4736" s="27" t="s">
        <v>153</v>
      </c>
      <c r="H4736" s="27" t="s">
        <v>1165</v>
      </c>
      <c r="I4736" s="27" t="s">
        <v>3313</v>
      </c>
      <c r="J4736">
        <v>40.033333333333303</v>
      </c>
      <c r="K4736">
        <v>9.2833333333333297</v>
      </c>
      <c r="L4736">
        <v>1540</v>
      </c>
      <c r="M4736" t="s">
        <v>1157</v>
      </c>
      <c r="O4736">
        <v>2015</v>
      </c>
      <c r="P4736">
        <v>2015</v>
      </c>
      <c r="Q4736" t="s">
        <v>3311</v>
      </c>
      <c r="R4736">
        <v>14</v>
      </c>
      <c r="S4736">
        <v>40</v>
      </c>
      <c r="T4736">
        <v>20</v>
      </c>
      <c r="U4736" s="21" t="s">
        <v>1151</v>
      </c>
      <c r="X4736" s="9" t="s">
        <v>1291</v>
      </c>
      <c r="Z4736">
        <v>12</v>
      </c>
      <c r="AD4736" t="s">
        <v>1165</v>
      </c>
      <c r="AF4736" t="s">
        <v>1165</v>
      </c>
      <c r="AI4736" s="21" t="s">
        <v>153</v>
      </c>
      <c r="AJ4736" s="21" t="s">
        <v>1148</v>
      </c>
      <c r="AK4736" s="21">
        <v>50</v>
      </c>
      <c r="AL4736" s="21"/>
      <c r="AN4736" s="21">
        <v>4</v>
      </c>
      <c r="AO4736" s="21">
        <v>30</v>
      </c>
      <c r="AP4736" s="21">
        <v>5.069</v>
      </c>
      <c r="AQ4736" t="s">
        <v>3252</v>
      </c>
      <c r="AR4736" s="21" t="s">
        <v>1262</v>
      </c>
    </row>
    <row r="4737" spans="1:45" x14ac:dyDescent="0.2">
      <c r="A4737" t="s">
        <v>3320</v>
      </c>
      <c r="B4737" s="21" t="s">
        <v>1146</v>
      </c>
      <c r="C4737" s="21" t="s">
        <v>1149</v>
      </c>
      <c r="D4737" t="s">
        <v>3308</v>
      </c>
      <c r="E4737" t="s">
        <v>3309</v>
      </c>
      <c r="F4737" s="16" t="s">
        <v>3310</v>
      </c>
      <c r="G4737" s="27" t="s">
        <v>153</v>
      </c>
      <c r="H4737" s="27" t="s">
        <v>1165</v>
      </c>
      <c r="I4737" s="27" t="s">
        <v>3313</v>
      </c>
      <c r="J4737">
        <v>40.033333333333303</v>
      </c>
      <c r="K4737">
        <v>9.2833333333333297</v>
      </c>
      <c r="L4737">
        <v>1540</v>
      </c>
      <c r="M4737" t="s">
        <v>1157</v>
      </c>
      <c r="O4737">
        <v>2015</v>
      </c>
      <c r="P4737">
        <v>2015</v>
      </c>
      <c r="Q4737" t="s">
        <v>3311</v>
      </c>
      <c r="R4737">
        <v>14</v>
      </c>
      <c r="S4737">
        <v>40</v>
      </c>
      <c r="T4737">
        <v>20</v>
      </c>
      <c r="U4737" s="21" t="s">
        <v>1151</v>
      </c>
      <c r="X4737" s="9" t="s">
        <v>1292</v>
      </c>
      <c r="Z4737">
        <v>12</v>
      </c>
      <c r="AD4737" t="s">
        <v>1165</v>
      </c>
      <c r="AF4737" t="s">
        <v>1165</v>
      </c>
      <c r="AI4737" s="21" t="s">
        <v>153</v>
      </c>
      <c r="AJ4737" s="21" t="s">
        <v>1148</v>
      </c>
      <c r="AK4737" s="21">
        <v>50</v>
      </c>
      <c r="AL4737" s="21"/>
      <c r="AN4737" s="21">
        <v>4</v>
      </c>
      <c r="AO4737" s="21">
        <v>30</v>
      </c>
      <c r="AP4737" s="21">
        <v>5.069</v>
      </c>
      <c r="AQ4737" t="s">
        <v>3252</v>
      </c>
      <c r="AR4737" s="21" t="s">
        <v>1262</v>
      </c>
    </row>
    <row r="4738" spans="1:45" x14ac:dyDescent="0.2">
      <c r="A4738" t="s">
        <v>3320</v>
      </c>
      <c r="B4738" s="21" t="s">
        <v>1146</v>
      </c>
      <c r="C4738" s="21" t="s">
        <v>1149</v>
      </c>
      <c r="D4738" t="s">
        <v>3308</v>
      </c>
      <c r="E4738" t="s">
        <v>3309</v>
      </c>
      <c r="F4738" s="16" t="s">
        <v>3310</v>
      </c>
      <c r="G4738" s="27" t="s">
        <v>153</v>
      </c>
      <c r="H4738" s="27" t="s">
        <v>1165</v>
      </c>
      <c r="I4738" s="27" t="s">
        <v>3313</v>
      </c>
      <c r="J4738">
        <v>40.033333333333303</v>
      </c>
      <c r="K4738">
        <v>9.2833333333333297</v>
      </c>
      <c r="L4738">
        <v>1540</v>
      </c>
      <c r="M4738" t="s">
        <v>1157</v>
      </c>
      <c r="O4738">
        <v>2015</v>
      </c>
      <c r="P4738">
        <v>2015</v>
      </c>
      <c r="Q4738" t="s">
        <v>3311</v>
      </c>
      <c r="R4738">
        <v>14</v>
      </c>
      <c r="S4738">
        <v>40</v>
      </c>
      <c r="T4738">
        <v>20</v>
      </c>
      <c r="U4738" s="21" t="s">
        <v>1151</v>
      </c>
      <c r="X4738" s="9" t="s">
        <v>1201</v>
      </c>
      <c r="Z4738">
        <v>12</v>
      </c>
      <c r="AD4738" t="s">
        <v>1165</v>
      </c>
      <c r="AF4738" t="s">
        <v>1165</v>
      </c>
      <c r="AI4738" s="21" t="s">
        <v>153</v>
      </c>
      <c r="AJ4738" s="21" t="s">
        <v>1148</v>
      </c>
      <c r="AK4738" s="21">
        <v>50</v>
      </c>
      <c r="AL4738" s="21"/>
      <c r="AN4738" s="21">
        <v>4</v>
      </c>
      <c r="AO4738" s="21">
        <v>30</v>
      </c>
      <c r="AP4738" s="21">
        <v>8.5879999999999992</v>
      </c>
      <c r="AQ4738" t="s">
        <v>3252</v>
      </c>
      <c r="AR4738" s="21" t="s">
        <v>1262</v>
      </c>
    </row>
    <row r="4739" spans="1:45" x14ac:dyDescent="0.2">
      <c r="A4739" t="s">
        <v>3320</v>
      </c>
      <c r="B4739" s="21" t="s">
        <v>1146</v>
      </c>
      <c r="C4739" s="21" t="s">
        <v>1149</v>
      </c>
      <c r="D4739" t="s">
        <v>3308</v>
      </c>
      <c r="E4739" t="s">
        <v>3309</v>
      </c>
      <c r="F4739" s="16" t="s">
        <v>3310</v>
      </c>
      <c r="G4739" s="27" t="s">
        <v>153</v>
      </c>
      <c r="H4739" s="27" t="s">
        <v>1165</v>
      </c>
      <c r="I4739" s="27" t="s">
        <v>3313</v>
      </c>
      <c r="J4739">
        <v>40.033333333333303</v>
      </c>
      <c r="K4739">
        <v>9.2833333333333297</v>
      </c>
      <c r="L4739">
        <v>1540</v>
      </c>
      <c r="M4739" t="s">
        <v>1157</v>
      </c>
      <c r="O4739">
        <v>2015</v>
      </c>
      <c r="P4739">
        <v>2015</v>
      </c>
      <c r="Q4739" t="s">
        <v>3311</v>
      </c>
      <c r="R4739">
        <v>14</v>
      </c>
      <c r="S4739">
        <v>40</v>
      </c>
      <c r="T4739">
        <v>20</v>
      </c>
      <c r="U4739" s="21" t="s">
        <v>1151</v>
      </c>
      <c r="X4739" s="9" t="s">
        <v>1293</v>
      </c>
      <c r="Z4739">
        <v>12</v>
      </c>
      <c r="AD4739" t="s">
        <v>1165</v>
      </c>
      <c r="AF4739" t="s">
        <v>1165</v>
      </c>
      <c r="AI4739" s="21" t="s">
        <v>153</v>
      </c>
      <c r="AJ4739" s="21" t="s">
        <v>1148</v>
      </c>
      <c r="AK4739" s="21">
        <v>50</v>
      </c>
      <c r="AL4739" s="21"/>
      <c r="AN4739" s="21">
        <v>4</v>
      </c>
      <c r="AO4739" s="21">
        <v>30</v>
      </c>
      <c r="AP4739" s="21">
        <v>60.44</v>
      </c>
      <c r="AQ4739" t="s">
        <v>3252</v>
      </c>
      <c r="AR4739" s="21" t="s">
        <v>1262</v>
      </c>
    </row>
    <row r="4740" spans="1:45" x14ac:dyDescent="0.2">
      <c r="A4740" t="s">
        <v>3320</v>
      </c>
      <c r="B4740" s="21" t="s">
        <v>1146</v>
      </c>
      <c r="C4740" s="21" t="s">
        <v>1149</v>
      </c>
      <c r="D4740" t="s">
        <v>3308</v>
      </c>
      <c r="E4740" t="s">
        <v>3309</v>
      </c>
      <c r="F4740" s="16" t="s">
        <v>3310</v>
      </c>
      <c r="G4740" s="27" t="s">
        <v>153</v>
      </c>
      <c r="H4740" s="27" t="s">
        <v>1165</v>
      </c>
      <c r="I4740" s="27" t="s">
        <v>3313</v>
      </c>
      <c r="J4740">
        <v>40.033333333333303</v>
      </c>
      <c r="K4740">
        <v>9.2833333333333297</v>
      </c>
      <c r="L4740">
        <v>1540</v>
      </c>
      <c r="M4740" t="s">
        <v>1157</v>
      </c>
      <c r="O4740">
        <v>2015</v>
      </c>
      <c r="P4740">
        <v>2015</v>
      </c>
      <c r="Q4740" t="s">
        <v>3311</v>
      </c>
      <c r="R4740">
        <v>14</v>
      </c>
      <c r="S4740">
        <v>40</v>
      </c>
      <c r="T4740">
        <v>20</v>
      </c>
      <c r="U4740" s="21" t="s">
        <v>1151</v>
      </c>
      <c r="X4740" s="9" t="s">
        <v>3312</v>
      </c>
      <c r="Z4740">
        <v>12</v>
      </c>
      <c r="AD4740" t="s">
        <v>1165</v>
      </c>
      <c r="AF4740" t="s">
        <v>1165</v>
      </c>
      <c r="AI4740" s="21" t="s">
        <v>153</v>
      </c>
      <c r="AJ4740" s="21" t="s">
        <v>1148</v>
      </c>
      <c r="AK4740" s="21">
        <v>50</v>
      </c>
      <c r="AL4740" s="21"/>
      <c r="AN4740" s="21">
        <v>4</v>
      </c>
      <c r="AO4740" s="21">
        <v>30</v>
      </c>
      <c r="AP4740" s="21">
        <v>7.1059999999999999</v>
      </c>
      <c r="AQ4740" t="s">
        <v>3252</v>
      </c>
      <c r="AR4740" s="21" t="s">
        <v>1262</v>
      </c>
    </row>
    <row r="4741" spans="1:45" x14ac:dyDescent="0.2">
      <c r="A4741" t="s">
        <v>3320</v>
      </c>
      <c r="B4741" s="21" t="s">
        <v>1146</v>
      </c>
      <c r="C4741" s="21" t="s">
        <v>1149</v>
      </c>
      <c r="D4741" t="s">
        <v>3308</v>
      </c>
      <c r="E4741" t="s">
        <v>3309</v>
      </c>
      <c r="F4741" s="16" t="s">
        <v>3310</v>
      </c>
      <c r="G4741" s="27" t="s">
        <v>153</v>
      </c>
      <c r="H4741" s="27" t="s">
        <v>1165</v>
      </c>
      <c r="I4741" s="27" t="s">
        <v>3313</v>
      </c>
      <c r="J4741">
        <v>40.033333333333303</v>
      </c>
      <c r="K4741">
        <v>9.2833333333333297</v>
      </c>
      <c r="L4741">
        <v>1540</v>
      </c>
      <c r="M4741" t="s">
        <v>1157</v>
      </c>
      <c r="O4741">
        <v>2015</v>
      </c>
      <c r="P4741">
        <v>2015</v>
      </c>
      <c r="Q4741" t="s">
        <v>3311</v>
      </c>
      <c r="R4741">
        <v>14</v>
      </c>
      <c r="S4741">
        <v>40</v>
      </c>
      <c r="T4741">
        <v>20</v>
      </c>
      <c r="U4741" s="21" t="s">
        <v>3314</v>
      </c>
      <c r="V4741" s="9" t="s">
        <v>1201</v>
      </c>
      <c r="W4741" s="21">
        <v>90</v>
      </c>
      <c r="X4741" s="9" t="s">
        <v>1290</v>
      </c>
      <c r="Z4741">
        <v>12</v>
      </c>
      <c r="AD4741" t="s">
        <v>1165</v>
      </c>
      <c r="AF4741" t="s">
        <v>1165</v>
      </c>
      <c r="AI4741" s="21" t="s">
        <v>153</v>
      </c>
      <c r="AJ4741" s="21" t="s">
        <v>1148</v>
      </c>
      <c r="AK4741" s="21">
        <v>50</v>
      </c>
      <c r="AL4741" s="21"/>
      <c r="AN4741" s="21">
        <v>4</v>
      </c>
      <c r="AO4741" s="21">
        <v>30</v>
      </c>
      <c r="AP4741" s="21">
        <v>10.625</v>
      </c>
      <c r="AQ4741" t="s">
        <v>3315</v>
      </c>
      <c r="AR4741" s="21" t="s">
        <v>1262</v>
      </c>
      <c r="AS4741" t="s">
        <v>3316</v>
      </c>
    </row>
    <row r="4742" spans="1:45" x14ac:dyDescent="0.2">
      <c r="A4742" t="s">
        <v>3320</v>
      </c>
      <c r="B4742" s="21" t="s">
        <v>1146</v>
      </c>
      <c r="C4742" s="21" t="s">
        <v>1149</v>
      </c>
      <c r="D4742" t="s">
        <v>3308</v>
      </c>
      <c r="E4742" t="s">
        <v>3309</v>
      </c>
      <c r="F4742" s="16" t="s">
        <v>3310</v>
      </c>
      <c r="G4742" s="27" t="s">
        <v>153</v>
      </c>
      <c r="H4742" s="27" t="s">
        <v>1165</v>
      </c>
      <c r="I4742" s="27" t="s">
        <v>3313</v>
      </c>
      <c r="J4742">
        <v>40.033333333333303</v>
      </c>
      <c r="K4742">
        <v>9.2833333333333297</v>
      </c>
      <c r="L4742">
        <v>1540</v>
      </c>
      <c r="M4742" t="s">
        <v>1157</v>
      </c>
      <c r="O4742">
        <v>2015</v>
      </c>
      <c r="P4742">
        <v>2015</v>
      </c>
      <c r="Q4742" t="s">
        <v>3311</v>
      </c>
      <c r="R4742">
        <v>14</v>
      </c>
      <c r="S4742">
        <v>40</v>
      </c>
      <c r="T4742">
        <v>20</v>
      </c>
      <c r="U4742" s="21" t="s">
        <v>3314</v>
      </c>
      <c r="V4742" s="9" t="s">
        <v>1201</v>
      </c>
      <c r="W4742" s="21">
        <v>90</v>
      </c>
      <c r="X4742" s="9" t="s">
        <v>1291</v>
      </c>
      <c r="Z4742">
        <v>12</v>
      </c>
      <c r="AD4742" t="s">
        <v>1165</v>
      </c>
      <c r="AF4742" t="s">
        <v>1165</v>
      </c>
      <c r="AI4742" s="21" t="s">
        <v>153</v>
      </c>
      <c r="AJ4742" s="21" t="s">
        <v>1148</v>
      </c>
      <c r="AK4742" s="21">
        <v>50</v>
      </c>
      <c r="AL4742" s="21"/>
      <c r="AN4742" s="21">
        <v>4</v>
      </c>
      <c r="AO4742" s="21">
        <v>30</v>
      </c>
      <c r="AP4742" s="21">
        <v>5.9950000000000001</v>
      </c>
      <c r="AQ4742" t="s">
        <v>3315</v>
      </c>
      <c r="AR4742" s="21" t="s">
        <v>1262</v>
      </c>
      <c r="AS4742" t="s">
        <v>3316</v>
      </c>
    </row>
    <row r="4743" spans="1:45" x14ac:dyDescent="0.2">
      <c r="A4743" t="s">
        <v>3320</v>
      </c>
      <c r="B4743" s="21" t="s">
        <v>1146</v>
      </c>
      <c r="C4743" s="21" t="s">
        <v>1149</v>
      </c>
      <c r="D4743" t="s">
        <v>3308</v>
      </c>
      <c r="E4743" t="s">
        <v>3309</v>
      </c>
      <c r="F4743" s="16" t="s">
        <v>3310</v>
      </c>
      <c r="G4743" s="27" t="s">
        <v>153</v>
      </c>
      <c r="H4743" s="27" t="s">
        <v>1165</v>
      </c>
      <c r="I4743" s="27" t="s">
        <v>3313</v>
      </c>
      <c r="J4743">
        <v>40.033333333333303</v>
      </c>
      <c r="K4743">
        <v>9.2833333333333297</v>
      </c>
      <c r="L4743">
        <v>1540</v>
      </c>
      <c r="M4743" t="s">
        <v>1157</v>
      </c>
      <c r="O4743">
        <v>2015</v>
      </c>
      <c r="P4743">
        <v>2015</v>
      </c>
      <c r="Q4743" t="s">
        <v>3311</v>
      </c>
      <c r="R4743">
        <v>14</v>
      </c>
      <c r="S4743">
        <v>40</v>
      </c>
      <c r="T4743">
        <v>20</v>
      </c>
      <c r="U4743" s="21" t="s">
        <v>3314</v>
      </c>
      <c r="V4743" s="9" t="s">
        <v>1201</v>
      </c>
      <c r="W4743" s="21">
        <v>90</v>
      </c>
      <c r="X4743" s="9" t="s">
        <v>1292</v>
      </c>
      <c r="Z4743">
        <v>12</v>
      </c>
      <c r="AD4743" t="s">
        <v>1165</v>
      </c>
      <c r="AF4743" t="s">
        <v>1165</v>
      </c>
      <c r="AI4743" s="21" t="s">
        <v>153</v>
      </c>
      <c r="AJ4743" s="21" t="s">
        <v>1148</v>
      </c>
      <c r="AK4743" s="21">
        <v>50</v>
      </c>
      <c r="AL4743" s="21"/>
      <c r="AN4743" s="21">
        <v>4</v>
      </c>
      <c r="AO4743" s="21">
        <v>30</v>
      </c>
      <c r="AP4743" s="21">
        <v>5.44</v>
      </c>
      <c r="AQ4743" t="s">
        <v>3315</v>
      </c>
      <c r="AR4743" s="21" t="s">
        <v>1262</v>
      </c>
      <c r="AS4743" t="s">
        <v>3316</v>
      </c>
    </row>
    <row r="4744" spans="1:45" x14ac:dyDescent="0.2">
      <c r="A4744" t="s">
        <v>3320</v>
      </c>
      <c r="B4744" s="21" t="s">
        <v>1146</v>
      </c>
      <c r="C4744" s="21" t="s">
        <v>1149</v>
      </c>
      <c r="D4744" t="s">
        <v>3308</v>
      </c>
      <c r="E4744" t="s">
        <v>3309</v>
      </c>
      <c r="F4744" s="16" t="s">
        <v>3310</v>
      </c>
      <c r="G4744" s="27" t="s">
        <v>153</v>
      </c>
      <c r="H4744" s="27" t="s">
        <v>1165</v>
      </c>
      <c r="I4744" s="27" t="s">
        <v>3313</v>
      </c>
      <c r="J4744">
        <v>40.033333333333303</v>
      </c>
      <c r="K4744">
        <v>9.2833333333333297</v>
      </c>
      <c r="L4744">
        <v>1540</v>
      </c>
      <c r="M4744" t="s">
        <v>1157</v>
      </c>
      <c r="O4744">
        <v>2015</v>
      </c>
      <c r="P4744">
        <v>2015</v>
      </c>
      <c r="Q4744" t="s">
        <v>3311</v>
      </c>
      <c r="R4744">
        <v>14</v>
      </c>
      <c r="S4744">
        <v>40</v>
      </c>
      <c r="T4744">
        <v>20</v>
      </c>
      <c r="U4744" s="21" t="s">
        <v>3314</v>
      </c>
      <c r="V4744" s="9" t="s">
        <v>1201</v>
      </c>
      <c r="W4744" s="21">
        <v>90</v>
      </c>
      <c r="X4744" s="9" t="s">
        <v>1201</v>
      </c>
      <c r="Z4744">
        <v>12</v>
      </c>
      <c r="AD4744" t="s">
        <v>1165</v>
      </c>
      <c r="AF4744" t="s">
        <v>1165</v>
      </c>
      <c r="AI4744" s="21" t="s">
        <v>153</v>
      </c>
      <c r="AJ4744" s="21" t="s">
        <v>1148</v>
      </c>
      <c r="AK4744" s="21">
        <v>50</v>
      </c>
      <c r="AL4744" s="21"/>
      <c r="AN4744" s="21">
        <v>4</v>
      </c>
      <c r="AO4744" s="21">
        <v>30</v>
      </c>
      <c r="AP4744" s="21">
        <v>14.513999999999999</v>
      </c>
      <c r="AQ4744" t="s">
        <v>3315</v>
      </c>
      <c r="AR4744" s="21" t="s">
        <v>1262</v>
      </c>
      <c r="AS4744" t="s">
        <v>3316</v>
      </c>
    </row>
    <row r="4745" spans="1:45" x14ac:dyDescent="0.2">
      <c r="A4745" t="s">
        <v>3320</v>
      </c>
      <c r="B4745" s="21" t="s">
        <v>1146</v>
      </c>
      <c r="C4745" s="21" t="s">
        <v>1149</v>
      </c>
      <c r="D4745" t="s">
        <v>3308</v>
      </c>
      <c r="E4745" t="s">
        <v>3309</v>
      </c>
      <c r="F4745" s="16" t="s">
        <v>3310</v>
      </c>
      <c r="G4745" s="27" t="s">
        <v>153</v>
      </c>
      <c r="H4745" s="27" t="s">
        <v>1165</v>
      </c>
      <c r="I4745" s="27" t="s">
        <v>3313</v>
      </c>
      <c r="J4745">
        <v>40.033333333333303</v>
      </c>
      <c r="K4745">
        <v>9.2833333333333297</v>
      </c>
      <c r="L4745">
        <v>1540</v>
      </c>
      <c r="M4745" t="s">
        <v>1157</v>
      </c>
      <c r="O4745">
        <v>2015</v>
      </c>
      <c r="P4745">
        <v>2015</v>
      </c>
      <c r="Q4745" t="s">
        <v>3311</v>
      </c>
      <c r="R4745">
        <v>14</v>
      </c>
      <c r="S4745">
        <v>40</v>
      </c>
      <c r="T4745">
        <v>20</v>
      </c>
      <c r="U4745" s="21" t="s">
        <v>3314</v>
      </c>
      <c r="V4745" s="9" t="s">
        <v>1201</v>
      </c>
      <c r="W4745" s="21">
        <v>90</v>
      </c>
      <c r="X4745" s="9" t="s">
        <v>3312</v>
      </c>
      <c r="Z4745">
        <v>12</v>
      </c>
      <c r="AD4745" t="s">
        <v>1165</v>
      </c>
      <c r="AF4745" t="s">
        <v>1165</v>
      </c>
      <c r="AI4745" s="21" t="s">
        <v>153</v>
      </c>
      <c r="AJ4745" s="21" t="s">
        <v>1148</v>
      </c>
      <c r="AK4745" s="21">
        <v>50</v>
      </c>
      <c r="AL4745" s="21"/>
      <c r="AN4745" s="21">
        <v>4</v>
      </c>
      <c r="AO4745" s="21">
        <v>30</v>
      </c>
      <c r="AP4745" s="21">
        <v>7.8470000000000004</v>
      </c>
      <c r="AQ4745" t="s">
        <v>3315</v>
      </c>
      <c r="AR4745" s="21" t="s">
        <v>1262</v>
      </c>
      <c r="AS4745" t="s">
        <v>3316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I3" sqref="I3:I7"/>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v>1</v>
      </c>
      <c r="D3" s="21">
        <v>0</v>
      </c>
      <c r="E3" s="21">
        <v>159</v>
      </c>
      <c r="F3">
        <v>159</v>
      </c>
      <c r="G3" s="21">
        <v>159</v>
      </c>
      <c r="H3" s="21">
        <v>8.2319999999999993</v>
      </c>
      <c r="I3" s="21">
        <v>10.625</v>
      </c>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v>2</v>
      </c>
      <c r="D4" s="21">
        <v>0</v>
      </c>
      <c r="E4" s="21">
        <v>159</v>
      </c>
      <c r="F4">
        <v>159</v>
      </c>
      <c r="G4" s="21">
        <v>159</v>
      </c>
      <c r="H4" s="21">
        <v>9.0280000000000005</v>
      </c>
      <c r="I4" s="21">
        <v>5.9950000000000001</v>
      </c>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c r="C5" s="21">
        <v>3</v>
      </c>
      <c r="D5" s="21">
        <v>0</v>
      </c>
      <c r="E5" s="21">
        <v>160</v>
      </c>
      <c r="F5">
        <v>160</v>
      </c>
      <c r="G5" s="21">
        <v>160</v>
      </c>
      <c r="H5" s="21">
        <v>9.8930000000000007</v>
      </c>
      <c r="I5" s="21">
        <v>5.44</v>
      </c>
      <c r="J5" s="21"/>
      <c r="M5" s="21"/>
      <c r="O5" s="21"/>
      <c r="Q5" s="21"/>
      <c r="T5" s="21"/>
      <c r="U5" s="21"/>
      <c r="V5" s="9"/>
      <c r="W5" s="21"/>
      <c r="X5" s="9"/>
      <c r="Z5" s="22"/>
      <c r="AD5" s="22"/>
      <c r="AF5" s="24"/>
      <c r="AI5" s="21"/>
      <c r="AJ5" s="21"/>
      <c r="AK5" s="21"/>
      <c r="AL5" s="21"/>
      <c r="AM5" s="21"/>
      <c r="AN5" s="21"/>
      <c r="AO5" s="21"/>
      <c r="AP5" s="21"/>
      <c r="AQ5" s="22"/>
      <c r="AR5" s="21"/>
    </row>
    <row r="6" spans="1:44" x14ac:dyDescent="0.2">
      <c r="A6" s="21"/>
      <c r="B6" s="21"/>
      <c r="C6" s="21">
        <v>4</v>
      </c>
      <c r="D6" s="21">
        <v>0</v>
      </c>
      <c r="E6" s="21">
        <v>161</v>
      </c>
      <c r="F6">
        <v>161</v>
      </c>
      <c r="G6" s="21">
        <v>161</v>
      </c>
      <c r="H6" s="21">
        <v>10.641999999999999</v>
      </c>
      <c r="I6" s="21">
        <v>14.513999999999999</v>
      </c>
      <c r="J6" s="21"/>
      <c r="M6" s="21"/>
      <c r="O6" s="21"/>
      <c r="Q6" s="21"/>
      <c r="T6" s="21"/>
      <c r="U6" s="21"/>
      <c r="V6" s="9"/>
      <c r="W6" s="21"/>
      <c r="X6" s="9"/>
      <c r="Z6" s="22"/>
      <c r="AD6" s="22"/>
      <c r="AF6" s="24"/>
      <c r="AI6" s="21"/>
      <c r="AJ6" s="21"/>
      <c r="AK6" s="21"/>
      <c r="AL6" s="21"/>
      <c r="AM6" s="21"/>
      <c r="AN6" s="21"/>
      <c r="AO6" s="21"/>
      <c r="AP6" s="21"/>
      <c r="AQ6" s="22"/>
      <c r="AR6" s="21"/>
    </row>
    <row r="7" spans="1:44" x14ac:dyDescent="0.2">
      <c r="A7" s="21"/>
      <c r="B7" s="21"/>
      <c r="C7" s="21">
        <v>5</v>
      </c>
      <c r="D7" s="21">
        <v>0</v>
      </c>
      <c r="E7" s="21">
        <v>162</v>
      </c>
      <c r="F7">
        <v>162</v>
      </c>
      <c r="G7" s="21">
        <v>162</v>
      </c>
      <c r="H7" s="21">
        <v>12.291</v>
      </c>
      <c r="I7" s="21">
        <v>7.8470000000000004</v>
      </c>
      <c r="J7" s="21"/>
      <c r="M7" s="21"/>
      <c r="O7" s="21"/>
      <c r="Q7" s="21"/>
      <c r="T7" s="21"/>
      <c r="U7" s="21"/>
      <c r="V7" s="9"/>
      <c r="W7" s="21"/>
      <c r="X7" s="9"/>
      <c r="Z7" s="22"/>
      <c r="AD7" s="22"/>
      <c r="AF7" s="24"/>
      <c r="AI7" s="21"/>
      <c r="AJ7" s="21"/>
      <c r="AK7" s="21"/>
      <c r="AL7" s="21"/>
      <c r="AM7" s="21"/>
      <c r="AN7" s="21"/>
      <c r="AO7" s="21"/>
      <c r="AP7" s="21"/>
      <c r="AQ7" s="22"/>
      <c r="AR7" s="21"/>
    </row>
    <row r="8" spans="1:44" x14ac:dyDescent="0.2">
      <c r="A8" s="21"/>
      <c r="B8" s="21"/>
      <c r="C8" s="21"/>
      <c r="D8" s="21"/>
      <c r="E8" s="21"/>
      <c r="G8" s="21"/>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2022-12-06T22:08:58Z</dcterms:modified>
</cp:coreProperties>
</file>